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7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<sst xmlns="http://schemas.openxmlformats.org/spreadsheetml/2006/main" count="208" uniqueCount="187">
  <si>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</si>
  <si>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</si>
  <si>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</si>
  <si>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</si>
  <si>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</si>
  <si>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</si>
  <si>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</si>
  <si>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</si>
  <si>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</si>
  <si>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</si>
  <si>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</si>
  <si>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</si>
  <si>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</si>
  <si>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</si>
  <si>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</si>
  <si>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</si>
  <si>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</si>
  <si>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</si>
  <si>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</si>
  <si>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</si>
  <si>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</si>
  <si>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</si>
  <si>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</si>
  <si>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</si>
  <si>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</si>
  <si>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</si>
  <si>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</si>
  <si>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</si>
  <si>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</si>
  <si>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</si>
  <si>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</si>
  <si>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</si>
  <si>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</si>
  <si>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</si>
  <si>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</si>
  <si>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</si>
  <si>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</si>
  <si>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</si>
  <si>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</si>
  <si>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</si>
  <si>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</si>
  <si>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</si>
  <si>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</si>
  <si>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</si>
  <si>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</si>
  <si>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</si>
  <si>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</si>
  <si>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</si>
  <si>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</si>
  <si>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</si>
  <si>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</si>
  <si>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</si>
  <si>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</si>
  <si>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</si>
  <si>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</si>
  <si>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</si>
  <si>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</si>
  <si>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</si>
  <si>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</si>
  <si>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</si>
  <si>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</si>
  <si>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</si>
  <si>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</si>
  <si>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</si>
  <si>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</si>
  <si>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</si>
  <si>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</si>
  <si>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</si>
  <si>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</si>
  <si>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</si>
  <si>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</si>
  <si>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</si>
  <si>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</si>
  <si>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</si>
  <si>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</si>
  <si>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</si>
  <si>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</si>
  <si>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</si>
  <si>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</si>
  <si>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</si>
  <si>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</si>
  <si>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</si>
  <si>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</si>
  <si>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</si>
  <si>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</si>
  <si>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</si>
  <si>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</si>
  <si>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</si>
  <si>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</si>
  <si>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</si>
  <si>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</si>
  <si>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</si>
  <si>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</si>
  <si>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</si>
  <si>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</si>
  <si>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</si>
  <si>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</si>
  <si>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</si>
  <si>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</si>
  <si>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</si>
  <si>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</si>
  <si>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</si>
  <si>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</si>
  <si>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</si>
  <si>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</si>
  <si>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</si>
  <si>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</si>
  <si>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</si>
  <si>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</si>
  <si>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</si>
  <si>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</si>
  <si>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</si>
  <si>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</si>
  <si>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</si>
  <si>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</si>
  <si>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</si>
  <si>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</si>
  <si>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</si>
  <si>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</si>
  <si>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</si>
  <si>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</si>
  <si>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</si>
  <si>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</si>
  <si>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</si>
  <si>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</si>
  <si>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</si>
  <si>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</si>
  <si>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</si>
  <si>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</si>
  <si>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</si>
  <si>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</si>
  <si>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</si>
  <si>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</si>
  <si>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</si>
  <si>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</si>
  <si>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</si>
  <si>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</si>
  <si>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</si>
  <si>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</si>
  <si>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</si>
  <si>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</si>
  <si>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</si>
  <si>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</si>
  <si>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</si>
  <si>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</si>
  <si>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</si>
  <si>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</si>
  <si>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</si>
  <si>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</si>
  <si>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</si>
  <si>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</si>
  <si>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</si>
  <si>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</si>
  <si>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</si>
  <si>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</si>
  <si>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</si>
  <si>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</si>
  <si>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</si>
  <si>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</si>
  <si>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</si>
  <si>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</si>
  <si>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</si>
  <si>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</si>
  <si>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</si>
  <si>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</si>
  <si>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</si>
  <si>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</si>
  <si>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</si>
  <si>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</si>
  <si>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</si>
  <si>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</si>
  <si>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</si>
  <si>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</si>
  <si>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</si>
  <si>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</si>
  <si>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</si>
  <si>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</si>
  <si>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</si>
  <si>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</si>
  <si>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</si>
  <si>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>1) 방풍막 연결</t>
    <phoneticPr fontId="3" type="noConversion"/>
  </si>
  <si>
    <t xml:space="preserve"> /  /  /  /</t>
    <phoneticPr fontId="3" type="noConversion"/>
  </si>
  <si>
    <t>윤지훈</t>
    <phoneticPr fontId="3" type="noConversion"/>
  </si>
  <si>
    <t>E</t>
    <phoneticPr fontId="3" type="noConversion"/>
  </si>
  <si>
    <t>NE</t>
    <phoneticPr fontId="3" type="noConversion"/>
  </si>
  <si>
    <t>NE</t>
    <phoneticPr fontId="3" type="noConversion"/>
  </si>
  <si>
    <t>2) 관측시간 내내 고습과 짙은 구름으로 관측대기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</si>
</sst>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9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0" fillId="0" borderId="0" xfId="0" applyFont="1" applyAlignment="1" applyProtection="1">
      <alignment horizontal="center"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177" fontId="50" fillId="8" borderId="19" xfId="0" applyNumberFormat="1" applyFont="1" applyFill="1" applyBorder="1" applyAlignment="1" applyProtection="1">
      <alignment horizontal="center" vertical="center"/>
      <protection locked="0"/>
    </xf>
    <xf numFmtId="177" fontId="50" fillId="8" borderId="20" xfId="0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177" fontId="50" fillId="2" borderId="1" xfId="0" applyNumberFormat="1" applyFont="1" applyFill="1" applyBorder="1" applyAlignment="1" applyProtection="1">
      <alignment horizontal="center" vertical="center"/>
      <protection locked="0"/>
    </xf>
    <xf numFmtId="177" fontId="50" fillId="8" borderId="18" xfId="0" applyNumberFormat="1" applyFont="1" applyFill="1" applyBorder="1" applyAlignment="1" applyProtection="1">
      <alignment horizontal="center" vertical="center"/>
      <protection locked="0"/>
    </xf>
    <xf numFmtId="0" fontId="51" fillId="0" borderId="1" xfId="0" applyFont="1" applyBorder="1" applyAlignment="1" applyProtection="1">
      <alignment horizontal="center" vertical="center"/>
    </xf>
    <xf numFmtId="177" fontId="50" fillId="2" borderId="16" xfId="0" applyNumberFormat="1" applyFont="1" applyFill="1" applyBorder="1" applyAlignment="1" applyProtection="1">
      <alignment horizontal="center" vertical="center"/>
      <protection locked="0"/>
    </xf>
    <xf numFmtId="177" fontId="50" fillId="7" borderId="1" xfId="0" applyNumberFormat="1" applyFont="1" applyFill="1" applyBorder="1" applyAlignment="1" applyProtection="1">
      <alignment horizontal="center" vertical="center"/>
      <protection locked="0"/>
    </xf>
    <xf numFmtId="177" fontId="50" fillId="7" borderId="16" xfId="0" applyNumberFormat="1" applyFont="1" applyFill="1" applyBorder="1" applyAlignment="1" applyProtection="1">
      <alignment horizontal="center" vertical="center"/>
      <protection locked="0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2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0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0" fillId="9" borderId="10" xfId="0" applyFont="1" applyFill="1" applyBorder="1" applyAlignment="1" applyProtection="1">
      <alignment horizontal="left" vertical="center" wrapText="1"/>
      <protection locked="0"/>
    </xf>
    <xf numFmtId="0" fontId="40" fillId="9" borderId="23" xfId="0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0" fillId="0" borderId="26" xfId="0" applyFont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left" vertical="center"/>
      <protection locked="0"/>
    </xf>
    <xf numFmtId="0" fontId="40" fillId="0" borderId="27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40" fillId="2" borderId="1" xfId="0" applyFont="1" applyFill="1" applyBorder="1" applyAlignment="1" applyProtection="1">
      <alignment horizontal="center" vertical="center"/>
      <protection locked="0"/>
    </xf>
    <xf numFmtId="178" fontId="40" fillId="2" borderId="2" xfId="0" applyNumberFormat="1" applyFont="1" applyFill="1" applyBorder="1" applyAlignment="1" applyProtection="1">
      <alignment horizontal="center" vertical="center"/>
      <protection locked="0"/>
    </xf>
    <xf numFmtId="0" fontId="40" fillId="2" borderId="19" xfId="0" applyFont="1" applyFill="1" applyBorder="1" applyAlignment="1" applyProtection="1">
      <alignment horizontal="center" vertical="center"/>
      <protection locked="0"/>
    </xf>
    <xf numFmtId="177" fontId="40" fillId="2" borderId="1" xfId="1" applyNumberFormat="1" applyFont="1" applyFill="1" applyBorder="1" applyAlignment="1" applyProtection="1">
      <alignment horizontal="center" vertical="center"/>
      <protection locked="0"/>
    </xf>
    <xf numFmtId="184" fontId="40" fillId="2" borderId="1" xfId="1" applyNumberFormat="1" applyFont="1" applyFill="1" applyBorder="1" applyAlignment="1" applyProtection="1">
      <alignment horizontal="center" vertical="center"/>
      <protection locked="0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77" fontId="48" fillId="0" borderId="1" xfId="0" applyNumberFormat="1" applyFont="1" applyFill="1" applyBorder="1" applyProtection="1">
      <alignment vertical="center"/>
    </xf>
    <xf numFmtId="0" fontId="49" fillId="11" borderId="50" xfId="0" applyFont="1" applyFill="1" applyBorder="1" applyAlignment="1" applyProtection="1">
      <alignment horizontal="center" vertical="center"/>
      <protection locked="0"/>
    </xf>
    <xf numFmtId="181" fontId="53" fillId="2" borderId="1" xfId="0" applyNumberFormat="1" applyFont="1" applyFill="1" applyBorder="1" applyAlignment="1" applyProtection="1">
      <alignment horizontal="center" vertical="center"/>
      <protection locked="0"/>
    </xf>
    <xf numFmtId="11" fontId="53" fillId="2" borderId="1" xfId="0" applyNumberFormat="1" applyFont="1" applyFill="1" applyBorder="1" applyAlignment="1" applyProtection="1">
      <alignment horizontal="center" vertical="center"/>
      <protection locked="0"/>
    </xf>
    <xf numFmtId="180" fontId="53" fillId="2" borderId="1" xfId="0" applyNumberFormat="1" applyFont="1" applyFill="1" applyBorder="1" applyAlignment="1" applyProtection="1">
      <alignment horizontal="center" vertical="center"/>
      <protection locked="0"/>
    </xf>
    <xf numFmtId="182" fontId="53" fillId="2" borderId="1" xfId="0" applyNumberFormat="1" applyFont="1" applyFill="1" applyBorder="1" applyAlignment="1" applyProtection="1">
      <alignment horizontal="center" vertical="center"/>
      <protection locked="0"/>
    </xf>
    <xf numFmtId="183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checked="Checked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checked="Checked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checked="Checked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topLeftCell="A77" zoomScale="130" zoomScaleNormal="130" workbookViewId="0">
      <selection activeCell="C11" sqref="C11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46" t="s">
        <v>0</v>
      </c>
      <c r="C2" s="14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47">
        <v>46232</v>
      </c>
      <c r="D3" s="148"/>
      <c r="E3" s="1"/>
      <c r="F3" s="1"/>
      <c r="G3" s="1"/>
      <c r="H3" s="1"/>
      <c r="I3" s="1"/>
      <c r="J3" s="1"/>
      <c r="K3" s="32" t="s">
        <v>2</v>
      </c>
      <c r="L3" s="149">
        <f>(P31-(P32+P33))/P31*100</f>
        <v>0</v>
      </c>
      <c r="M3" s="149"/>
      <c r="N3" s="32" t="s">
        <v>3</v>
      </c>
      <c r="O3" s="149">
        <f>(P31-P33)/P31*100</f>
        <v>100</v>
      </c>
      <c r="P3" s="149"/>
    </row>
    <row r="4" spans="1:16" ht="14.25" customHeight="1" x14ac:dyDescent="0.25">
      <c r="B4" s="20" t="s">
        <v>4</v>
      </c>
      <c r="C4" s="2" t="s">
        <v>182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46" t="s">
        <v>6</v>
      </c>
      <c r="C7" s="14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7" t="s">
        <v>21</v>
      </c>
      <c r="C9" s="215">
        <v>0.70833333333333337</v>
      </c>
      <c r="D9" s="219"/>
      <c r="E9" s="219">
        <v>2</v>
      </c>
      <c r="F9" s="219">
        <v>84</v>
      </c>
      <c r="G9" s="216" t="s">
        <v>183</v>
      </c>
      <c r="H9" s="219">
        <v>6.1</v>
      </c>
      <c r="I9" s="220">
        <v>99.5</v>
      </c>
      <c r="J9" s="221">
        <f>IF(L9, 1, 0) + IF(M9, 2, 0) + IF(N9, 4, 0) + IF(O9, 8, 0) + IF(P9, 16, 0)</f>
        <v>12</v>
      </c>
      <c r="K9" s="7" t="b">
        <v>0</v>
      </c>
      <c r="L9" s="7" t="b">
        <v>0</v>
      </c>
      <c r="M9" s="7" t="b">
        <v>0</v>
      </c>
      <c r="N9" s="7" t="b">
        <v>1</v>
      </c>
      <c r="O9" s="7" t="b">
        <v>1</v>
      </c>
      <c r="P9" s="7" t="b">
        <v>0</v>
      </c>
    </row>
    <row r="10" spans="1:16" s="75" customFormat="1" ht="14.25" customHeight="1" x14ac:dyDescent="0.25">
      <c r="B10" s="101" t="s">
        <v>22</v>
      </c>
      <c r="C10" s="215">
        <v>0.9375</v>
      </c>
      <c r="D10" s="219"/>
      <c r="E10" s="219">
        <v>1.7</v>
      </c>
      <c r="F10" s="219">
        <v>89</v>
      </c>
      <c r="G10" s="216" t="s">
        <v>184</v>
      </c>
      <c r="H10" s="219">
        <v>2.4</v>
      </c>
      <c r="I10" s="222"/>
      <c r="J10" s="221">
        <f>IF(L10, 1, 0) + IF(M10, 2, 0) + IF(N10, 4, 0) + IF(O10, 8, 0) + IF(P10, 16, 0)</f>
        <v>12</v>
      </c>
      <c r="K10" s="8" t="b">
        <v>0</v>
      </c>
      <c r="L10" s="8" t="b">
        <v>0</v>
      </c>
      <c r="M10" s="8" t="b">
        <v>0</v>
      </c>
      <c r="N10" s="8" t="b">
        <v>1</v>
      </c>
      <c r="O10" s="8" t="b">
        <v>1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228">
        <v>0.20138888888888887</v>
      </c>
      <c r="D11" s="201"/>
      <c r="E11" s="224">
        <v>1.6</v>
      </c>
      <c r="F11" s="224">
        <v>73</v>
      </c>
      <c r="G11" s="216" t="s">
        <v>185</v>
      </c>
      <c r="H11" s="219">
        <v>3.5</v>
      </c>
      <c r="I11" s="225"/>
      <c r="J11" s="221">
        <f>IF(L11, 1, 0) + IF(M11, 2, 0) + IF(N11, 4, 0) + IF(O11, 8, 0) + IF(P11, 16, 0)</f>
        <v>8</v>
      </c>
      <c r="K11" s="77" t="b">
        <v>0</v>
      </c>
      <c r="L11" s="77" t="b">
        <v>0</v>
      </c>
      <c r="M11" s="77" t="b">
        <v>0</v>
      </c>
      <c r="N11" s="77" t="b">
        <v>0</v>
      </c>
      <c r="O11" s="77" t="b">
        <v>1</v>
      </c>
      <c r="P11" s="77" t="b">
        <v>0</v>
      </c>
    </row>
    <row r="12" spans="1:16" ht="14.25" customHeight="1" thickBot="1" x14ac:dyDescent="0.3">
      <c r="B12" s="10" t="s">
        <v>24</v>
      </c>
      <c r="C12" s="93">
        <f>(24-C9)+C11</f>
        <v>23.493055555555557</v>
      </c>
      <c r="D12" s="11" t="e">
        <f>AVERAGE(D9:D11)</f>
        <v>#DIV/0!</v>
      </c>
      <c r="E12" s="11">
        <f>AVERAGE(E9:E11)</f>
        <v>1.7666666666666668</v>
      </c>
      <c r="F12" s="12">
        <f>AVERAGE(F9:F11)</f>
        <v>82</v>
      </c>
      <c r="G12" s="13"/>
      <c r="H12" s="14">
        <f>AVERAGE(H9:H11)</f>
        <v>4</v>
      </c>
      <c r="I12" s="15"/>
      <c r="J12" s="16">
        <f>AVERAGE(J9:J11)</f>
        <v>10.666666666666666</v>
      </c>
      <c r="K12" s="110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46" t="s">
        <v>25</v>
      </c>
      <c r="C14" s="14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9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214" t="s">
        <v>175</v>
      </c>
      <c r="D16" s="217" t="s">
        <v>179</v>
      </c>
      <c r="E16" s="216" t="s">
        <v>179</v>
      </c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16" t="s">
        <v>175</v>
      </c>
    </row>
    <row r="17" spans="1:16" s="75" customFormat="1" ht="14.1" customHeight="1" x14ac:dyDescent="0.25">
      <c r="A17" s="31"/>
      <c r="B17" s="21" t="s">
        <v>41</v>
      </c>
      <c r="C17" s="215">
        <v>0.65625</v>
      </c>
      <c r="D17" s="215">
        <v>0.65902777777777777</v>
      </c>
      <c r="E17" s="215">
        <v>0.19305555555555554</v>
      </c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215">
        <v>0.19791666666666666</v>
      </c>
    </row>
    <row r="18" spans="1:16" s="75" customFormat="1" ht="14.1" customHeight="1" x14ac:dyDescent="0.25">
      <c r="A18" s="31"/>
      <c r="B18" s="21" t="s">
        <v>42</v>
      </c>
      <c r="C18" s="216">
        <v>52082</v>
      </c>
      <c r="D18" s="216">
        <f>C18+1</f>
        <v>52083</v>
      </c>
      <c r="E18" s="216">
        <f t="shared" ref="E18" si="0">D19+1</f>
        <v>52088</v>
      </c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16">
        <f>MAX(C18:O19)+1</f>
        <v>52093</v>
      </c>
    </row>
    <row r="19" spans="1:16" s="75" customFormat="1" ht="14.1" customHeight="1" thickBot="1" x14ac:dyDescent="0.3">
      <c r="A19" s="31"/>
      <c r="B19" s="9" t="s">
        <v>43</v>
      </c>
      <c r="C19" s="79"/>
      <c r="D19" s="216">
        <v>52087</v>
      </c>
      <c r="E19" s="223">
        <v>52092</v>
      </c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79"/>
    </row>
    <row r="20" spans="1:16" ht="14.1" customHeight="1" thickBot="1" x14ac:dyDescent="0.3">
      <c r="B20" s="19" t="s">
        <v>44</v>
      </c>
      <c r="C20" s="85"/>
      <c r="D20" s="86">
        <f t="shared" ref="D20:L20" si="1">IF(ISNUMBER(D18),D19-D18+1,"")</f>
        <v>5</v>
      </c>
      <c r="E20" s="94">
        <f t="shared" si="1"/>
        <v>5</v>
      </c>
      <c r="F20" s="94" t="str">
        <f>IF(ISNUMBER(F18),F19-F18+1,"")</f>
        <v/>
      </c>
      <c r="G20" s="94" t="str">
        <f>IF(ISNUMBER(G18),G19-G18+1,"")</f>
        <v/>
      </c>
      <c r="H20" s="94" t="str">
        <f t="shared" si="1"/>
        <v/>
      </c>
      <c r="I20" s="94" t="str">
        <f>IF(ISNUMBER(I18),I19-I18+1,"")</f>
        <v/>
      </c>
      <c r="J20" s="94" t="str">
        <f>IF(ISNUMBER(J18),J19-J18+1,"")</f>
        <v/>
      </c>
      <c r="K20" s="84" t="str">
        <f t="shared" si="1"/>
        <v/>
      </c>
      <c r="L20" s="84" t="str">
        <f t="shared" si="1"/>
        <v/>
      </c>
      <c r="M20" s="84" t="str">
        <f>IF(ISNUMBER(M18),M19-M18+1,"")</f>
        <v/>
      </c>
      <c r="N20" s="84" t="str">
        <f>IF(ISNUMBER(N18),N19-N18+1,"")</f>
        <v/>
      </c>
      <c r="O20" s="84" t="str">
        <f>IF(ISNUMBER(O18),O19-O18+1,"")</f>
        <v/>
      </c>
      <c r="P20" s="85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53" t="s">
        <v>45</v>
      </c>
      <c r="C22" s="21" t="s">
        <v>21</v>
      </c>
      <c r="D22" s="21" t="s">
        <v>23</v>
      </c>
      <c r="E22" s="21" t="s">
        <v>46</v>
      </c>
      <c r="F22" s="154" t="s">
        <v>47</v>
      </c>
      <c r="G22" s="154"/>
      <c r="H22" s="154"/>
      <c r="I22" s="154"/>
      <c r="J22" s="21" t="s">
        <v>21</v>
      </c>
      <c r="K22" s="21" t="s">
        <v>23</v>
      </c>
      <c r="L22" s="21" t="s">
        <v>46</v>
      </c>
      <c r="M22" s="154" t="s">
        <v>47</v>
      </c>
      <c r="N22" s="154"/>
      <c r="O22" s="154"/>
      <c r="P22" s="154"/>
    </row>
    <row r="23" spans="1:16" ht="13.5" customHeight="1" x14ac:dyDescent="0.25">
      <c r="B23" s="153"/>
      <c r="C23" s="215"/>
      <c r="D23" s="215"/>
      <c r="E23" s="216" t="s">
        <v>176</v>
      </c>
      <c r="F23" s="218" t="s">
        <v>181</v>
      </c>
      <c r="G23" s="218"/>
      <c r="H23" s="218"/>
      <c r="I23" s="218"/>
      <c r="J23" s="203"/>
      <c r="K23" s="203"/>
      <c r="L23" s="216" t="s">
        <v>173</v>
      </c>
      <c r="M23" s="218" t="s">
        <v>181</v>
      </c>
      <c r="N23" s="218"/>
      <c r="O23" s="218"/>
      <c r="P23" s="218"/>
    </row>
    <row r="24" spans="1:16" ht="13.5" customHeight="1" x14ac:dyDescent="0.25">
      <c r="B24" s="153"/>
      <c r="C24" s="215"/>
      <c r="D24" s="215"/>
      <c r="E24" s="216" t="s">
        <v>172</v>
      </c>
      <c r="F24" s="218" t="s">
        <v>181</v>
      </c>
      <c r="G24" s="218"/>
      <c r="H24" s="218"/>
      <c r="I24" s="218"/>
      <c r="J24" s="204"/>
      <c r="K24" s="204"/>
      <c r="L24" s="216" t="s">
        <v>177</v>
      </c>
      <c r="M24" s="218" t="s">
        <v>181</v>
      </c>
      <c r="N24" s="218"/>
      <c r="O24" s="218"/>
      <c r="P24" s="218"/>
    </row>
    <row r="25" spans="1:16" ht="13.5" customHeight="1" x14ac:dyDescent="0.25">
      <c r="B25" s="153"/>
      <c r="C25" s="215"/>
      <c r="D25" s="215"/>
      <c r="E25" s="216" t="s">
        <v>174</v>
      </c>
      <c r="F25" s="218" t="s">
        <v>181</v>
      </c>
      <c r="G25" s="218"/>
      <c r="H25" s="218"/>
      <c r="I25" s="218"/>
      <c r="J25" s="203"/>
      <c r="K25" s="203"/>
      <c r="L25" s="216" t="s">
        <v>172</v>
      </c>
      <c r="M25" s="218" t="s">
        <v>181</v>
      </c>
      <c r="N25" s="218"/>
      <c r="O25" s="218"/>
      <c r="P25" s="218"/>
    </row>
    <row r="26" spans="1:16" ht="13.5" customHeight="1" x14ac:dyDescent="0.25">
      <c r="B26" s="153"/>
      <c r="C26" s="215"/>
      <c r="D26" s="215"/>
      <c r="E26" s="216" t="s">
        <v>173</v>
      </c>
      <c r="F26" s="218" t="s">
        <v>181</v>
      </c>
      <c r="G26" s="218"/>
      <c r="H26" s="218"/>
      <c r="I26" s="218"/>
      <c r="J26" s="204"/>
      <c r="K26" s="204"/>
      <c r="L26" s="216" t="s">
        <v>178</v>
      </c>
      <c r="M26" s="218" t="s">
        <v>181</v>
      </c>
      <c r="N26" s="218"/>
      <c r="O26" s="218"/>
      <c r="P26" s="218"/>
    </row>
    <row r="27" spans="1:16" ht="13.5" customHeight="1" x14ac:dyDescent="0.25">
      <c r="B27" s="1"/>
      <c r="C27" s="89"/>
      <c r="D27" s="8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</row>
    <row r="28" spans="1:16" ht="14.1" customHeight="1" thickBot="1" x14ac:dyDescent="0.3">
      <c r="B28" s="146" t="s">
        <v>48</v>
      </c>
      <c r="C28" s="146"/>
      <c r="D28" s="146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205">
        <v>0.31527777777777777</v>
      </c>
      <c r="D30" s="206"/>
      <c r="E30" s="206"/>
      <c r="F30" s="206"/>
      <c r="G30" s="206"/>
      <c r="H30" s="206"/>
      <c r="I30" s="206"/>
      <c r="J30" s="206">
        <v>2.0833333333333332E-2</v>
      </c>
      <c r="K30" s="207"/>
      <c r="L30" s="206"/>
      <c r="M30" s="206"/>
      <c r="N30" s="206"/>
      <c r="O30" s="206">
        <v>0.11041666666666666</v>
      </c>
      <c r="P30" s="95">
        <f>SUM(C30:J30,L30:N30)</f>
        <v>0.33611111111111108</v>
      </c>
    </row>
    <row r="31" spans="1:16" ht="14.1" customHeight="1" x14ac:dyDescent="0.25">
      <c r="B31" s="22" t="s">
        <v>167</v>
      </c>
      <c r="C31" s="226">
        <v>0.31527777777777777</v>
      </c>
      <c r="D31" s="227">
        <v>0.11041666666666666</v>
      </c>
      <c r="E31" s="227"/>
      <c r="F31" s="227"/>
      <c r="G31" s="227"/>
      <c r="H31" s="227"/>
      <c r="I31" s="227"/>
      <c r="J31" s="227">
        <v>2.0833333333333332E-2</v>
      </c>
      <c r="K31" s="102"/>
      <c r="L31" s="102"/>
      <c r="M31" s="102"/>
      <c r="N31" s="102"/>
      <c r="O31" s="105"/>
      <c r="P31" s="95">
        <f>SUM(C31:N31)</f>
        <v>0.44652777777777775</v>
      </c>
    </row>
    <row r="32" spans="1:16" ht="14.1" customHeight="1" x14ac:dyDescent="0.25">
      <c r="B32" s="22" t="s">
        <v>63</v>
      </c>
      <c r="C32" s="226">
        <v>0.31527777777777777</v>
      </c>
      <c r="D32" s="227">
        <v>0.11041666666666666</v>
      </c>
      <c r="E32" s="227"/>
      <c r="F32" s="227"/>
      <c r="G32" s="227"/>
      <c r="H32" s="227"/>
      <c r="I32" s="227"/>
      <c r="J32" s="227">
        <v>2.0833333333333332E-2</v>
      </c>
      <c r="K32" s="102"/>
      <c r="L32" s="106"/>
      <c r="M32" s="106"/>
      <c r="N32" s="106"/>
      <c r="O32" s="107"/>
      <c r="P32" s="95">
        <f>SUM(C32:N32)</f>
        <v>0.44652777777777775</v>
      </c>
    </row>
    <row r="33" spans="2:16" ht="14.1" customHeight="1" thickBot="1" x14ac:dyDescent="0.3">
      <c r="B33" s="22" t="s">
        <v>64</v>
      </c>
      <c r="C33" s="103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8"/>
      <c r="P33" s="96">
        <f>SUM(C33:N33)</f>
        <v>0</v>
      </c>
    </row>
    <row r="34" spans="2:16" ht="14.1" customHeight="1" x14ac:dyDescent="0.25">
      <c r="B34" s="69" t="s">
        <v>165</v>
      </c>
      <c r="C34" s="90">
        <f>C31-C32-C33</f>
        <v>0</v>
      </c>
      <c r="D34" s="100">
        <f t="shared" ref="D34:P34" si="2">D31-D32-D33</f>
        <v>0</v>
      </c>
      <c r="E34" s="90">
        <f t="shared" si="2"/>
        <v>0</v>
      </c>
      <c r="F34" s="90">
        <f t="shared" si="2"/>
        <v>0</v>
      </c>
      <c r="G34" s="90">
        <f t="shared" si="2"/>
        <v>0</v>
      </c>
      <c r="H34" s="90">
        <f t="shared" si="2"/>
        <v>0</v>
      </c>
      <c r="I34" s="90">
        <f t="shared" si="2"/>
        <v>0</v>
      </c>
      <c r="J34" s="90">
        <f t="shared" si="2"/>
        <v>0</v>
      </c>
      <c r="K34" s="90">
        <f t="shared" si="2"/>
        <v>0</v>
      </c>
      <c r="L34" s="90">
        <f t="shared" si="2"/>
        <v>0</v>
      </c>
      <c r="M34" s="90">
        <f t="shared" si="2"/>
        <v>0</v>
      </c>
      <c r="N34" s="90">
        <f t="shared" si="2"/>
        <v>0</v>
      </c>
      <c r="O34" s="91"/>
      <c r="P34" s="92">
        <f t="shared" si="2"/>
        <v>0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72" t="s">
        <v>65</v>
      </c>
      <c r="C36" s="160"/>
      <c r="D36" s="161"/>
      <c r="E36" s="162"/>
      <c r="F36" s="163"/>
      <c r="G36" s="162"/>
      <c r="H36" s="163"/>
      <c r="I36" s="162"/>
      <c r="J36" s="163"/>
      <c r="K36" s="164"/>
      <c r="L36" s="163"/>
      <c r="M36" s="165"/>
      <c r="N36" s="163"/>
      <c r="O36" s="155"/>
      <c r="P36" s="155"/>
    </row>
    <row r="37" spans="2:16" ht="18" customHeight="1" x14ac:dyDescent="0.25">
      <c r="B37" s="173"/>
      <c r="C37" s="156"/>
      <c r="D37" s="156"/>
      <c r="E37" s="157"/>
      <c r="F37" s="155"/>
      <c r="G37" s="158"/>
      <c r="H37" s="155"/>
      <c r="I37" s="157"/>
      <c r="J37" s="155"/>
      <c r="K37" s="157"/>
      <c r="L37" s="155"/>
      <c r="M37" s="159"/>
      <c r="N37" s="155"/>
      <c r="O37" s="155"/>
      <c r="P37" s="155"/>
    </row>
    <row r="38" spans="2:16" ht="18" customHeight="1" x14ac:dyDescent="0.25">
      <c r="B38" s="173"/>
      <c r="C38" s="158"/>
      <c r="D38" s="155"/>
      <c r="E38" s="157"/>
      <c r="F38" s="155"/>
      <c r="G38" s="157"/>
      <c r="H38" s="155"/>
      <c r="I38" s="157"/>
      <c r="J38" s="155"/>
      <c r="K38" s="157"/>
      <c r="L38" s="155"/>
      <c r="M38" s="157"/>
      <c r="N38" s="155"/>
      <c r="O38" s="155"/>
      <c r="P38" s="155"/>
    </row>
    <row r="39" spans="2:16" ht="18" customHeight="1" x14ac:dyDescent="0.25">
      <c r="B39" s="173"/>
      <c r="C39" s="155"/>
      <c r="D39" s="155"/>
      <c r="E39" s="157"/>
      <c r="F39" s="155"/>
      <c r="G39" s="158"/>
      <c r="H39" s="155"/>
      <c r="I39" s="157"/>
      <c r="J39" s="155"/>
      <c r="K39" s="157"/>
      <c r="L39" s="155"/>
      <c r="M39" s="158"/>
      <c r="N39" s="155"/>
      <c r="O39" s="155"/>
      <c r="P39" s="155"/>
    </row>
    <row r="40" spans="2:16" ht="18" customHeight="1" x14ac:dyDescent="0.25">
      <c r="B40" s="173"/>
      <c r="C40" s="155"/>
      <c r="D40" s="155"/>
      <c r="E40" s="155"/>
      <c r="F40" s="155"/>
      <c r="G40" s="155"/>
      <c r="H40" s="155"/>
      <c r="I40" s="155"/>
      <c r="J40" s="155"/>
      <c r="K40" s="157"/>
      <c r="L40" s="155"/>
      <c r="M40" s="155"/>
      <c r="N40" s="155"/>
      <c r="O40" s="155"/>
      <c r="P40" s="155"/>
    </row>
    <row r="41" spans="2:16" ht="18" customHeight="1" x14ac:dyDescent="0.25">
      <c r="B41" s="174"/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66" t="s">
        <v>66</v>
      </c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8"/>
    </row>
    <row r="44" spans="2:16" ht="14.1" customHeight="1" x14ac:dyDescent="0.25">
      <c r="B44" s="112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4"/>
    </row>
    <row r="45" spans="2:16" ht="14.1" customHeight="1" x14ac:dyDescent="0.25">
      <c r="B45" s="115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7"/>
    </row>
    <row r="46" spans="2:16" ht="14.1" customHeight="1" x14ac:dyDescent="0.25"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1"/>
    </row>
    <row r="47" spans="2:16" ht="14.1" customHeight="1" x14ac:dyDescent="0.25">
      <c r="B47" s="115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7"/>
    </row>
    <row r="48" spans="2:16" ht="14.1" customHeight="1" x14ac:dyDescent="0.25">
      <c r="B48" s="115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7"/>
    </row>
    <row r="49" spans="2:16" ht="14.1" customHeight="1" x14ac:dyDescent="0.25">
      <c r="B49" s="115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7"/>
    </row>
    <row r="50" spans="2:16" ht="14.1" customHeight="1" x14ac:dyDescent="0.25">
      <c r="B50" s="115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7"/>
    </row>
    <row r="51" spans="2:16" ht="14.1" customHeight="1" x14ac:dyDescent="0.25">
      <c r="B51" s="115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7"/>
    </row>
    <row r="52" spans="2:16" ht="14.1" customHeight="1" thickBot="1" x14ac:dyDescent="0.3">
      <c r="B52" s="175"/>
      <c r="C52" s="176"/>
      <c r="D52" s="116"/>
      <c r="E52" s="116"/>
      <c r="F52" s="116"/>
      <c r="G52" s="176"/>
      <c r="H52" s="176"/>
      <c r="I52" s="176"/>
      <c r="J52" s="176"/>
      <c r="K52" s="176"/>
      <c r="L52" s="176"/>
      <c r="M52" s="176"/>
      <c r="N52" s="176"/>
      <c r="O52" s="176"/>
      <c r="P52" s="177"/>
    </row>
    <row r="53" spans="2:16" ht="14.1" customHeight="1" thickTop="1" thickBot="1" x14ac:dyDescent="0.3">
      <c r="B53" s="178" t="s">
        <v>164</v>
      </c>
      <c r="C53" s="179"/>
      <c r="D53" s="88"/>
      <c r="E53" s="88"/>
      <c r="F53" s="88"/>
      <c r="G53" s="182"/>
      <c r="H53" s="183"/>
      <c r="I53" s="183"/>
      <c r="J53" s="183"/>
      <c r="K53" s="183"/>
      <c r="L53" s="183"/>
      <c r="M53" s="183"/>
      <c r="N53" s="183"/>
      <c r="O53" s="183"/>
      <c r="P53" s="184"/>
    </row>
    <row r="54" spans="2:16" ht="14.1" customHeight="1" thickTop="1" thickBot="1" x14ac:dyDescent="0.3">
      <c r="B54" s="180" t="s">
        <v>163</v>
      </c>
      <c r="C54" s="181"/>
      <c r="D54" s="181"/>
      <c r="E54" s="181"/>
      <c r="F54" s="208">
        <v>1550</v>
      </c>
      <c r="G54" s="185"/>
      <c r="H54" s="186"/>
      <c r="I54" s="186"/>
      <c r="J54" s="186"/>
      <c r="K54" s="186"/>
      <c r="L54" s="186"/>
      <c r="M54" s="186"/>
      <c r="N54" s="186"/>
      <c r="O54" s="186"/>
      <c r="P54" s="187"/>
    </row>
    <row r="55" spans="2:16" ht="13.5" customHeight="1" thickTop="1" x14ac:dyDescent="0.25"/>
    <row r="56" spans="2:16" ht="17.25" customHeight="1" x14ac:dyDescent="0.25">
      <c r="B56" s="133" t="s">
        <v>67</v>
      </c>
      <c r="C56" s="133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134" t="s">
        <v>68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6"/>
      <c r="N57" s="137" t="s">
        <v>69</v>
      </c>
      <c r="O57" s="135"/>
      <c r="P57" s="138"/>
    </row>
    <row r="58" spans="2:16" ht="17.100000000000001" customHeight="1" x14ac:dyDescent="0.25">
      <c r="B58" s="139" t="s">
        <v>70</v>
      </c>
      <c r="C58" s="140"/>
      <c r="D58" s="141"/>
      <c r="E58" s="139" t="s">
        <v>71</v>
      </c>
      <c r="F58" s="140"/>
      <c r="G58" s="141"/>
      <c r="H58" s="140" t="s">
        <v>72</v>
      </c>
      <c r="I58" s="140"/>
      <c r="J58" s="140"/>
      <c r="K58" s="142" t="s">
        <v>73</v>
      </c>
      <c r="L58" s="140"/>
      <c r="M58" s="143"/>
      <c r="N58" s="144"/>
      <c r="O58" s="140"/>
      <c r="P58" s="145"/>
    </row>
    <row r="59" spans="2:16" ht="20.100000000000001" customHeight="1" x14ac:dyDescent="0.25">
      <c r="B59" s="188" t="s">
        <v>74</v>
      </c>
      <c r="C59" s="189"/>
      <c r="D59" s="29" t="b">
        <v>1</v>
      </c>
      <c r="E59" s="188" t="s">
        <v>75</v>
      </c>
      <c r="F59" s="189"/>
      <c r="G59" s="29" t="b">
        <v>1</v>
      </c>
      <c r="H59" s="190" t="s">
        <v>76</v>
      </c>
      <c r="I59" s="189"/>
      <c r="J59" s="29" t="b">
        <v>1</v>
      </c>
      <c r="K59" s="190" t="s">
        <v>77</v>
      </c>
      <c r="L59" s="189"/>
      <c r="M59" s="29" t="b">
        <v>1</v>
      </c>
      <c r="N59" s="191" t="s">
        <v>78</v>
      </c>
      <c r="O59" s="189"/>
      <c r="P59" s="29" t="b">
        <v>1</v>
      </c>
    </row>
    <row r="60" spans="2:16" ht="20.100000000000001" customHeight="1" x14ac:dyDescent="0.25">
      <c r="B60" s="188" t="s">
        <v>79</v>
      </c>
      <c r="C60" s="189"/>
      <c r="D60" s="29" t="b">
        <v>1</v>
      </c>
      <c r="E60" s="188" t="s">
        <v>80</v>
      </c>
      <c r="F60" s="189"/>
      <c r="G60" s="29" t="b">
        <v>1</v>
      </c>
      <c r="H60" s="190" t="s">
        <v>81</v>
      </c>
      <c r="I60" s="189"/>
      <c r="J60" s="29" t="b">
        <v>1</v>
      </c>
      <c r="K60" s="190" t="s">
        <v>82</v>
      </c>
      <c r="L60" s="189"/>
      <c r="M60" s="29" t="b">
        <v>1</v>
      </c>
      <c r="N60" s="191" t="s">
        <v>83</v>
      </c>
      <c r="O60" s="189"/>
      <c r="P60" s="29" t="b">
        <v>1</v>
      </c>
    </row>
    <row r="61" spans="2:16" ht="20.100000000000001" customHeight="1" x14ac:dyDescent="0.25">
      <c r="B61" s="188" t="s">
        <v>84</v>
      </c>
      <c r="C61" s="189"/>
      <c r="D61" s="29" t="b">
        <v>1</v>
      </c>
      <c r="E61" s="188" t="s">
        <v>85</v>
      </c>
      <c r="F61" s="189"/>
      <c r="G61" s="29" t="b">
        <v>1</v>
      </c>
      <c r="H61" s="190" t="s">
        <v>86</v>
      </c>
      <c r="I61" s="189"/>
      <c r="J61" s="29" t="b">
        <v>1</v>
      </c>
      <c r="K61" s="190" t="s">
        <v>87</v>
      </c>
      <c r="L61" s="189"/>
      <c r="M61" s="29" t="b">
        <v>1</v>
      </c>
      <c r="N61" s="191" t="s">
        <v>88</v>
      </c>
      <c r="O61" s="189"/>
      <c r="P61" s="29" t="b">
        <v>1</v>
      </c>
    </row>
    <row r="62" spans="2:16" ht="20.100000000000001" customHeight="1" x14ac:dyDescent="0.25">
      <c r="B62" s="190" t="s">
        <v>86</v>
      </c>
      <c r="C62" s="189"/>
      <c r="D62" s="29" t="b">
        <v>1</v>
      </c>
      <c r="E62" s="188" t="s">
        <v>89</v>
      </c>
      <c r="F62" s="189"/>
      <c r="G62" s="29" t="b">
        <v>1</v>
      </c>
      <c r="H62" s="190" t="s">
        <v>90</v>
      </c>
      <c r="I62" s="189"/>
      <c r="J62" s="29" t="b">
        <v>0</v>
      </c>
      <c r="K62" s="190" t="s">
        <v>91</v>
      </c>
      <c r="L62" s="189"/>
      <c r="M62" s="29" t="b">
        <v>1</v>
      </c>
      <c r="N62" s="191" t="s">
        <v>81</v>
      </c>
      <c r="O62" s="189"/>
      <c r="P62" s="29" t="b">
        <v>1</v>
      </c>
    </row>
    <row r="63" spans="2:16" ht="20.100000000000001" customHeight="1" x14ac:dyDescent="0.25">
      <c r="B63" s="190" t="s">
        <v>92</v>
      </c>
      <c r="C63" s="189"/>
      <c r="D63" s="29" t="b">
        <v>1</v>
      </c>
      <c r="E63" s="188" t="s">
        <v>93</v>
      </c>
      <c r="F63" s="189"/>
      <c r="G63" s="29" t="b">
        <v>1</v>
      </c>
      <c r="H63" s="34"/>
      <c r="I63" s="35"/>
      <c r="J63" s="36"/>
      <c r="K63" s="190" t="s">
        <v>94</v>
      </c>
      <c r="L63" s="189"/>
      <c r="M63" s="29" t="b">
        <v>1</v>
      </c>
      <c r="N63" s="191" t="s">
        <v>162</v>
      </c>
      <c r="O63" s="189"/>
      <c r="P63" s="29" t="b">
        <v>1</v>
      </c>
    </row>
    <row r="64" spans="2:16" ht="20.100000000000001" customHeight="1" x14ac:dyDescent="0.25">
      <c r="B64" s="190" t="s">
        <v>95</v>
      </c>
      <c r="C64" s="189"/>
      <c r="D64" s="29" t="b">
        <v>1</v>
      </c>
      <c r="E64" s="188" t="s">
        <v>96</v>
      </c>
      <c r="F64" s="189"/>
      <c r="G64" s="29" t="b">
        <v>1</v>
      </c>
      <c r="H64" s="37"/>
      <c r="I64" s="38"/>
      <c r="J64" s="39"/>
      <c r="K64" s="198" t="s">
        <v>97</v>
      </c>
      <c r="L64" s="199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88" t="s">
        <v>160</v>
      </c>
      <c r="F65" s="189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92" t="s">
        <v>103</v>
      </c>
      <c r="C69" s="192"/>
      <c r="D69" s="47"/>
      <c r="E69" s="47"/>
      <c r="F69" s="194" t="s">
        <v>104</v>
      </c>
      <c r="G69" s="196" t="s">
        <v>105</v>
      </c>
      <c r="H69" s="47"/>
      <c r="I69" s="192" t="s">
        <v>106</v>
      </c>
      <c r="J69" s="192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93"/>
      <c r="C70" s="193"/>
      <c r="D70" s="51"/>
      <c r="E70" s="52"/>
      <c r="F70" s="195"/>
      <c r="G70" s="197"/>
      <c r="H70" s="53"/>
      <c r="I70" s="193"/>
      <c r="J70" s="193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104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209">
        <v>-155.6</v>
      </c>
      <c r="D72" s="209">
        <v>-156.80000000000001</v>
      </c>
      <c r="E72" s="73" t="s">
        <v>116</v>
      </c>
      <c r="F72" s="209">
        <v>19.2</v>
      </c>
      <c r="G72" s="209">
        <v>19.399999999999999</v>
      </c>
      <c r="H72" s="80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209">
        <v>-122.6</v>
      </c>
      <c r="D73" s="209">
        <v>-123.5</v>
      </c>
      <c r="E73" s="74" t="s">
        <v>120</v>
      </c>
      <c r="F73" s="211">
        <v>33.4</v>
      </c>
      <c r="G73" s="211">
        <v>28.1</v>
      </c>
      <c r="H73" s="80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209">
        <v>-204.9</v>
      </c>
      <c r="D74" s="209">
        <v>-205.3</v>
      </c>
      <c r="E74" s="74" t="s">
        <v>125</v>
      </c>
      <c r="F74" s="212">
        <v>10</v>
      </c>
      <c r="G74" s="212">
        <v>10</v>
      </c>
      <c r="H74" s="80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209">
        <v>-112.5</v>
      </c>
      <c r="D75" s="209">
        <v>-113.4</v>
      </c>
      <c r="E75" s="74" t="s">
        <v>130</v>
      </c>
      <c r="F75" s="212">
        <v>20</v>
      </c>
      <c r="G75" s="212">
        <v>25</v>
      </c>
      <c r="H75" s="81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209">
        <v>23.2</v>
      </c>
      <c r="D76" s="209">
        <v>22.6</v>
      </c>
      <c r="E76" s="74" t="s">
        <v>135</v>
      </c>
      <c r="F76" s="212">
        <v>190</v>
      </c>
      <c r="G76" s="212">
        <v>190</v>
      </c>
      <c r="H76" s="81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209">
        <v>27.1</v>
      </c>
      <c r="D77" s="209">
        <v>26.1</v>
      </c>
      <c r="E77" s="74" t="s">
        <v>140</v>
      </c>
      <c r="F77" s="212">
        <v>10</v>
      </c>
      <c r="G77" s="212">
        <v>10</v>
      </c>
      <c r="H77" s="80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209">
        <v>20.100000000000001</v>
      </c>
      <c r="D78" s="209">
        <v>19.600000000000001</v>
      </c>
      <c r="E78" s="74" t="s">
        <v>145</v>
      </c>
      <c r="F78" s="213"/>
      <c r="G78" s="213"/>
      <c r="H78" s="80"/>
      <c r="I78" s="63" t="s">
        <v>146</v>
      </c>
      <c r="J78" s="108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209">
        <v>20.8</v>
      </c>
      <c r="D79" s="209">
        <v>20.399999999999999</v>
      </c>
      <c r="E79" s="73" t="s">
        <v>150</v>
      </c>
      <c r="F79" s="209">
        <v>12.5</v>
      </c>
      <c r="G79" s="209">
        <v>6.1</v>
      </c>
      <c r="H79" s="80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210">
        <v>5.7800000000000002E-5</v>
      </c>
      <c r="D80" s="210">
        <v>5.8400000000000003E-5</v>
      </c>
      <c r="E80" s="74" t="s">
        <v>155</v>
      </c>
      <c r="F80" s="211">
        <v>49.8</v>
      </c>
      <c r="G80" s="211">
        <v>66.099999999999994</v>
      </c>
      <c r="H80" s="80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3"/>
      <c r="G81" s="82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50" t="s">
        <v>159</v>
      </c>
      <c r="C84" s="150"/>
    </row>
    <row r="85" spans="2:16" ht="15" customHeight="1" x14ac:dyDescent="0.25">
      <c r="B85" s="112" t="s">
        <v>180</v>
      </c>
      <c r="C85" s="151"/>
      <c r="D85" s="151"/>
      <c r="E85" s="151"/>
      <c r="F85" s="151"/>
      <c r="G85" s="151"/>
      <c r="H85" s="151"/>
      <c r="I85" s="151"/>
      <c r="J85" s="151"/>
      <c r="K85" s="151"/>
      <c r="L85" s="151"/>
      <c r="M85" s="151"/>
      <c r="N85" s="151"/>
      <c r="O85" s="151"/>
      <c r="P85" s="152"/>
    </row>
    <row r="86" spans="2:16" ht="15" customHeight="1" x14ac:dyDescent="0.25">
      <c r="B86" s="118" t="s">
        <v>186</v>
      </c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20"/>
    </row>
    <row r="87" spans="2:16" ht="15" customHeight="1" x14ac:dyDescent="0.25">
      <c r="B87" s="127"/>
      <c r="C87" s="128"/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9"/>
    </row>
    <row r="88" spans="2:16" ht="15" customHeight="1" x14ac:dyDescent="0.25">
      <c r="B88" s="127"/>
      <c r="C88" s="128"/>
      <c r="D88" s="128"/>
      <c r="E88" s="128"/>
      <c r="F88" s="128"/>
      <c r="G88" s="128"/>
      <c r="H88" s="128"/>
      <c r="I88" s="128"/>
      <c r="J88" s="128"/>
      <c r="K88" s="128"/>
      <c r="L88" s="128"/>
      <c r="M88" s="128"/>
      <c r="N88" s="128"/>
      <c r="O88" s="128"/>
      <c r="P88" s="129"/>
    </row>
    <row r="89" spans="2:16" ht="15" customHeight="1" x14ac:dyDescent="0.25">
      <c r="B89" s="130"/>
      <c r="C89" s="131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2"/>
    </row>
    <row r="90" spans="2:16" ht="15" customHeight="1" x14ac:dyDescent="0.25">
      <c r="B90" s="127"/>
      <c r="C90" s="128"/>
      <c r="D90" s="128"/>
      <c r="E90" s="128"/>
      <c r="F90" s="128"/>
      <c r="G90" s="128"/>
      <c r="H90" s="128"/>
      <c r="I90" s="128"/>
      <c r="J90" s="128"/>
      <c r="K90" s="128"/>
      <c r="L90" s="128"/>
      <c r="M90" s="128"/>
      <c r="N90" s="128"/>
      <c r="O90" s="128"/>
      <c r="P90" s="129"/>
    </row>
    <row r="91" spans="2:16" ht="15" customHeight="1" x14ac:dyDescent="0.25">
      <c r="B91" s="127"/>
      <c r="C91" s="128"/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9"/>
    </row>
    <row r="92" spans="2:16" ht="15" customHeight="1" x14ac:dyDescent="0.25">
      <c r="B92" s="121"/>
      <c r="C92" s="122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123"/>
    </row>
    <row r="93" spans="2:16" ht="15" customHeight="1" x14ac:dyDescent="0.25">
      <c r="B93" s="121"/>
      <c r="C93" s="122"/>
      <c r="D93" s="122"/>
      <c r="E93" s="122"/>
      <c r="F93" s="122"/>
      <c r="G93" s="122"/>
      <c r="H93" s="122"/>
      <c r="I93" s="122"/>
      <c r="J93" s="122"/>
      <c r="K93" s="122"/>
      <c r="L93" s="122"/>
      <c r="M93" s="122"/>
      <c r="N93" s="122"/>
      <c r="O93" s="122"/>
      <c r="P93" s="123"/>
    </row>
    <row r="94" spans="2:16" ht="15" customHeight="1" x14ac:dyDescent="0.25">
      <c r="B94" s="121"/>
      <c r="C94" s="122"/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2"/>
      <c r="O94" s="122"/>
      <c r="P94" s="123"/>
    </row>
    <row r="95" spans="2:16" ht="15" customHeight="1" x14ac:dyDescent="0.25">
      <c r="B95" s="121"/>
      <c r="C95" s="122"/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O95" s="122"/>
      <c r="P95" s="123"/>
    </row>
    <row r="96" spans="2:16" ht="15" customHeight="1" x14ac:dyDescent="0.25">
      <c r="B96" s="121"/>
      <c r="C96" s="122"/>
      <c r="D96" s="122"/>
      <c r="E96" s="122"/>
      <c r="F96" s="122"/>
      <c r="G96" s="122"/>
      <c r="H96" s="122"/>
      <c r="I96" s="122"/>
      <c r="J96" s="122"/>
      <c r="K96" s="122"/>
      <c r="L96" s="122"/>
      <c r="M96" s="122"/>
      <c r="N96" s="122"/>
      <c r="O96" s="122"/>
      <c r="P96" s="123"/>
    </row>
    <row r="97" spans="2:16" ht="15" customHeight="1" x14ac:dyDescent="0.25">
      <c r="B97" s="121"/>
      <c r="C97" s="122"/>
      <c r="D97" s="122"/>
      <c r="E97" s="122"/>
      <c r="F97" s="122"/>
      <c r="G97" s="122"/>
      <c r="H97" s="122"/>
      <c r="I97" s="122"/>
      <c r="J97" s="122"/>
      <c r="K97" s="122"/>
      <c r="L97" s="122"/>
      <c r="M97" s="122"/>
      <c r="N97" s="122"/>
      <c r="O97" s="122"/>
      <c r="P97" s="123"/>
    </row>
    <row r="98" spans="2:16" ht="15" customHeight="1" x14ac:dyDescent="0.25">
      <c r="B98" s="121"/>
      <c r="C98" s="122"/>
      <c r="D98" s="122"/>
      <c r="E98" s="122"/>
      <c r="F98" s="122"/>
      <c r="G98" s="122"/>
      <c r="H98" s="122"/>
      <c r="I98" s="122"/>
      <c r="J98" s="122"/>
      <c r="K98" s="122"/>
      <c r="L98" s="122"/>
      <c r="M98" s="122"/>
      <c r="N98" s="122"/>
      <c r="O98" s="122"/>
      <c r="P98" s="123"/>
    </row>
    <row r="99" spans="2:16" ht="15" customHeight="1" x14ac:dyDescent="0.25">
      <c r="B99" s="124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6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2026-07-30T04:53:26Z</dcterms:modified>
</cp:coreProperties>
</file>