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<sst xmlns="http://schemas.openxmlformats.org/spreadsheetml/2006/main" count="214" uniqueCount="200">
  <si>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</si>
  <si>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</si>
  <si>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</si>
  <si>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</si>
  <si>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</si>
  <si>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</si>
  <si>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</si>
  <si>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</si>
  <si>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</si>
  <si>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</si>
  <si>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</si>
  <si>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</si>
  <si>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</si>
  <si>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</si>
  <si>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</si>
  <si>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</si>
  <si>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</si>
  <si>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</si>
  <si>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</si>
  <si>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</si>
  <si>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</si>
  <si>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</si>
  <si>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</si>
  <si>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</si>
  <si>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</si>
  <si>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</si>
  <si>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</si>
  <si>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</si>
  <si>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</si>
  <si>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</si>
  <si>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</si>
  <si>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</si>
  <si>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</si>
  <si>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</si>
  <si>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</si>
  <si>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</si>
  <si>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</si>
  <si>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</si>
  <si>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</si>
  <si>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</si>
  <si>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</si>
  <si>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</si>
  <si>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</si>
  <si>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</si>
  <si>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</si>
  <si>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</si>
  <si>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</si>
  <si>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</si>
  <si>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</si>
  <si>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</si>
  <si>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</si>
  <si>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</si>
  <si>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</si>
  <si>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</si>
  <si>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</si>
  <si>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</si>
  <si>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</si>
  <si>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</si>
  <si>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</si>
  <si>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</si>
  <si>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</si>
  <si>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</si>
  <si>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</si>
  <si>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</si>
  <si>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</si>
  <si>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</si>
  <si>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</si>
  <si>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</si>
  <si>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</si>
  <si>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</si>
  <si>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</si>
  <si>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</si>
  <si>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</si>
  <si>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</si>
  <si>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</si>
  <si>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</si>
  <si>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</si>
  <si>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</si>
  <si>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</si>
  <si>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</si>
  <si>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</si>
  <si>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</si>
  <si>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</si>
  <si>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</si>
  <si>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</si>
  <si>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</si>
  <si>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</si>
  <si>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</si>
  <si>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</si>
  <si>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</si>
  <si>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</si>
  <si>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</si>
  <si>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</si>
  <si>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</si>
  <si>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</si>
  <si>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</si>
  <si>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</si>
  <si>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</si>
  <si>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</si>
  <si>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</si>
  <si>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</si>
  <si>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</si>
  <si>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</si>
  <si>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</si>
  <si>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</si>
  <si>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</si>
  <si>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</si>
  <si>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</si>
  <si>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</si>
  <si>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</si>
  <si>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</si>
  <si>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</si>
  <si>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</si>
  <si>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</si>
  <si>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</si>
  <si>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</si>
  <si>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</si>
  <si>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</si>
  <si>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</si>
  <si>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</si>
  <si>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</si>
  <si>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</si>
  <si>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</si>
  <si>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</si>
  <si>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</si>
  <si>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</si>
  <si>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</si>
  <si>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</si>
  <si>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</si>
  <si>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</si>
  <si>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</si>
  <si>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</si>
  <si>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</si>
  <si>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</si>
  <si>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</si>
  <si>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</si>
  <si>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</si>
  <si>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</si>
  <si>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</si>
  <si>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</si>
  <si>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</si>
  <si>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</si>
  <si>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</si>
  <si>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</si>
  <si>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</si>
  <si>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</si>
  <si>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</si>
  <si>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</si>
  <si>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</si>
  <si>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</si>
  <si>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</si>
  <si>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</si>
  <si>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</si>
  <si>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</si>
  <si>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</si>
  <si>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</si>
  <si>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</si>
  <si>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</si>
  <si>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</si>
  <si>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</si>
  <si>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</si>
  <si>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</si>
  <si>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</si>
  <si>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</si>
  <si>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</si>
  <si>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</si>
  <si>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</si>
  <si>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</si>
  <si>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</si>
  <si>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</si>
  <si>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</si>
  <si>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</si>
  <si>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</si>
  <si>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</si>
  <si>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</si>
  <si>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</si>
  <si>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</si>
  <si>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</si>
  <si>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</si>
  <si>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</si>
  <si>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김부진</t>
    <phoneticPr fontId="3" type="noConversion"/>
  </si>
  <si>
    <t>1) 방풍막 연결</t>
    <phoneticPr fontId="3" type="noConversion"/>
  </si>
  <si>
    <t xml:space="preserve"> /  /  /  /</t>
    <phoneticPr fontId="3" type="noConversion"/>
  </si>
  <si>
    <t>BLG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</si>
  <si>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</si>
  <si>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</si>
  <si>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</si>
  <si>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</si>
  <si>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</t>
    <phoneticPr fontId="3" type="noConversion"/>
  </si>
  <si>
    <t xml:space="preserve">2) 관측전 초점 초기화 </t>
    <phoneticPr fontId="3" type="noConversion"/>
  </si>
  <si>
    <t>NE</t>
    <phoneticPr fontId="3" type="noConversion"/>
  </si>
  <si>
    <t>20s/18k 42s/25k</t>
    <phoneticPr fontId="3" type="noConversion"/>
  </si>
  <si>
    <t>20s/24k 29s/26k 37s/25k 49s/25k 60s/21k</t>
    <phoneticPr fontId="3" type="noConversion"/>
  </si>
  <si>
    <t>M_051390-051391:T</t>
    <phoneticPr fontId="3" type="noConversion"/>
  </si>
  <si>
    <t>M_051484-051485:M</t>
    <phoneticPr fontId="3" type="noConversion"/>
  </si>
  <si>
    <t>N</t>
    <phoneticPr fontId="3" type="noConversion"/>
  </si>
  <si>
    <t xml:space="preserve"> /  /  /  /</t>
    <phoneticPr fontId="3" type="noConversion"/>
  </si>
  <si>
    <t xml:space="preserve"> /  /  /  /</t>
    <phoneticPr fontId="3" type="noConversion"/>
  </si>
  <si>
    <t>60s/14k 60s/20k 53s/26k 39s/27k 24s/23k</t>
    <phoneticPr fontId="3" type="noConversion"/>
  </si>
  <si>
    <t>60s/24k 38s/25k 22s/23k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</si>
</sst>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5" zoomScale="130" zoomScaleNormal="130" workbookViewId="0">
      <selection activeCell="F68" sqref="F68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2" t="s">
        <v>0</v>
      </c>
      <c r="C2" s="17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3">
        <v>46228</v>
      </c>
      <c r="D3" s="174"/>
      <c r="E3" s="1"/>
      <c r="F3" s="1"/>
      <c r="G3" s="1"/>
      <c r="H3" s="1"/>
      <c r="I3" s="1"/>
      <c r="J3" s="1"/>
      <c r="K3" s="32" t="s">
        <v>2</v>
      </c>
      <c r="L3" s="175">
        <f>(P31-(P32+P33))/P31*100</f>
        <v>100</v>
      </c>
      <c r="M3" s="175"/>
      <c r="N3" s="32" t="s">
        <v>3</v>
      </c>
      <c r="O3" s="175">
        <f>(P31-P33)/P31*100</f>
        <v>100</v>
      </c>
      <c r="P3" s="175"/>
    </row>
    <row r="4" spans="1:16" ht="14.25" customHeight="1" x14ac:dyDescent="0.25">
      <c r="B4" s="20" t="s">
        <v>4</v>
      </c>
      <c r="C4" s="2" t="s">
        <v>180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2" t="s">
        <v>6</v>
      </c>
      <c r="C7" s="17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2">
        <v>0.70833333333333337</v>
      </c>
      <c r="D9" s="113">
        <v>1.5</v>
      </c>
      <c r="E9" s="113">
        <v>12</v>
      </c>
      <c r="F9" s="113">
        <v>20</v>
      </c>
      <c r="G9" s="114" t="s">
        <v>190</v>
      </c>
      <c r="H9" s="113">
        <v>3.2</v>
      </c>
      <c r="I9" s="115">
        <v>85.5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12">
        <v>0.9375</v>
      </c>
      <c r="D10" s="113">
        <v>1.1200000000000001</v>
      </c>
      <c r="E10" s="113">
        <v>10</v>
      </c>
      <c r="F10" s="113">
        <v>26</v>
      </c>
      <c r="G10" s="114" t="s">
        <v>188</v>
      </c>
      <c r="H10" s="113">
        <v>5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8">
        <v>0.17361111111111113</v>
      </c>
      <c r="D11" s="119">
        <v>1.4219999999999999</v>
      </c>
      <c r="E11" s="119">
        <v>10</v>
      </c>
      <c r="F11" s="119">
        <v>25</v>
      </c>
      <c r="G11" s="114" t="s">
        <v>195</v>
      </c>
      <c r="H11" s="113">
        <v>6</v>
      </c>
      <c r="I11" s="120"/>
      <c r="J11" s="116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23.465277777777779</v>
      </c>
      <c r="D12" s="11">
        <f>AVERAGE(D9:D11)</f>
        <v>1.3473333333333333</v>
      </c>
      <c r="E12" s="11">
        <f>AVERAGE(E9:E11)</f>
        <v>10.666666666666666</v>
      </c>
      <c r="F12" s="12">
        <f>AVERAGE(F9:F11)</f>
        <v>23.666666666666668</v>
      </c>
      <c r="G12" s="13"/>
      <c r="H12" s="14">
        <f>AVERAGE(H9:H11)</f>
        <v>4.7333333333333334</v>
      </c>
      <c r="I12" s="15"/>
      <c r="J12" s="16">
        <f>AVERAGE(J9:J11)</f>
        <v>0</v>
      </c>
      <c r="K12" s="111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2" t="s">
        <v>25</v>
      </c>
      <c r="C14" s="17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10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6" t="s">
        <v>175</v>
      </c>
      <c r="D16" s="127" t="s">
        <v>179</v>
      </c>
      <c r="E16" s="114" t="s">
        <v>183</v>
      </c>
      <c r="F16" s="114" t="s">
        <v>184</v>
      </c>
      <c r="G16" s="114" t="s">
        <v>185</v>
      </c>
      <c r="H16" s="114" t="s">
        <v>186</v>
      </c>
      <c r="I16" s="114" t="s">
        <v>187</v>
      </c>
      <c r="J16" s="114"/>
      <c r="K16" s="114"/>
      <c r="L16" s="114"/>
      <c r="M16" s="114"/>
      <c r="N16" s="114"/>
      <c r="O16" s="114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0.65555555555555556</v>
      </c>
      <c r="D17" s="112">
        <v>0.65833333333333333</v>
      </c>
      <c r="E17" s="112">
        <v>0.69374999999999998</v>
      </c>
      <c r="F17" s="112">
        <v>3.8194444444444441E-2</v>
      </c>
      <c r="G17" s="112">
        <v>0.15277777777777776</v>
      </c>
      <c r="H17" s="112">
        <v>0.1763888888888889</v>
      </c>
      <c r="I17" s="112">
        <v>0.19444444444444445</v>
      </c>
      <c r="J17" s="136"/>
      <c r="K17" s="136"/>
      <c r="L17" s="136"/>
      <c r="M17" s="136"/>
      <c r="N17" s="136"/>
      <c r="O17" s="136"/>
      <c r="P17" s="112">
        <v>0.20972222222222223</v>
      </c>
    </row>
    <row r="18" spans="1:16" s="75" customFormat="1" ht="14.1" customHeight="1" x14ac:dyDescent="0.25">
      <c r="A18" s="31"/>
      <c r="B18" s="21" t="s">
        <v>42</v>
      </c>
      <c r="C18" s="114">
        <v>51306</v>
      </c>
      <c r="D18" s="114">
        <f>C18+1</f>
        <v>51307</v>
      </c>
      <c r="E18" s="114">
        <f t="shared" ref="E18:I18" si="0">D19+1</f>
        <v>51319</v>
      </c>
      <c r="F18" s="114">
        <f t="shared" si="0"/>
        <v>51543</v>
      </c>
      <c r="G18" s="114">
        <f t="shared" si="0"/>
        <v>51618</v>
      </c>
      <c r="H18" s="114">
        <f t="shared" si="0"/>
        <v>51634</v>
      </c>
      <c r="I18" s="114">
        <f t="shared" si="0"/>
        <v>51646</v>
      </c>
      <c r="J18" s="114"/>
      <c r="K18" s="114"/>
      <c r="L18" s="114"/>
      <c r="M18" s="114"/>
      <c r="N18" s="114"/>
      <c r="O18" s="114"/>
      <c r="P18" s="114">
        <f>MAX(C18:O19)+1</f>
        <v>51659</v>
      </c>
    </row>
    <row r="19" spans="1:16" s="75" customFormat="1" ht="14.1" customHeight="1" thickBot="1" x14ac:dyDescent="0.3">
      <c r="A19" s="31"/>
      <c r="B19" s="9" t="s">
        <v>43</v>
      </c>
      <c r="C19" s="79"/>
      <c r="D19" s="114">
        <v>51318</v>
      </c>
      <c r="E19" s="128">
        <v>51542</v>
      </c>
      <c r="F19" s="128">
        <v>51617</v>
      </c>
      <c r="G19" s="128">
        <v>51633</v>
      </c>
      <c r="H19" s="128">
        <v>51645</v>
      </c>
      <c r="I19" s="128">
        <v>51658</v>
      </c>
      <c r="J19" s="128"/>
      <c r="K19" s="128"/>
      <c r="L19" s="128"/>
      <c r="M19" s="128"/>
      <c r="N19" s="128"/>
      <c r="O19" s="128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12</v>
      </c>
      <c r="E20" s="94">
        <f t="shared" si="1"/>
        <v>224</v>
      </c>
      <c r="F20" s="94">
        <f>IF(ISNUMBER(F18),F19-F18+1,"")</f>
        <v>75</v>
      </c>
      <c r="G20" s="94">
        <f>IF(ISNUMBER(G18),G19-G18+1,"")</f>
        <v>16</v>
      </c>
      <c r="H20" s="94">
        <f t="shared" si="1"/>
        <v>12</v>
      </c>
      <c r="I20" s="94">
        <f>IF(ISNUMBER(I18),I19-I18+1,"")</f>
        <v>13</v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0" t="s">
        <v>45</v>
      </c>
      <c r="C22" s="21" t="s">
        <v>21</v>
      </c>
      <c r="D22" s="21" t="s">
        <v>23</v>
      </c>
      <c r="E22" s="21" t="s">
        <v>46</v>
      </c>
      <c r="F22" s="181" t="s">
        <v>47</v>
      </c>
      <c r="G22" s="181"/>
      <c r="H22" s="181"/>
      <c r="I22" s="181"/>
      <c r="J22" s="21" t="s">
        <v>21</v>
      </c>
      <c r="K22" s="21" t="s">
        <v>23</v>
      </c>
      <c r="L22" s="21" t="s">
        <v>46</v>
      </c>
      <c r="M22" s="181" t="s">
        <v>47</v>
      </c>
      <c r="N22" s="181"/>
      <c r="O22" s="181"/>
      <c r="P22" s="181"/>
    </row>
    <row r="23" spans="1:16" ht="13.5" customHeight="1" x14ac:dyDescent="0.25">
      <c r="B23" s="180"/>
      <c r="C23" s="112">
        <v>0.68333333333333324</v>
      </c>
      <c r="D23" s="112">
        <v>0.68611111111111101</v>
      </c>
      <c r="E23" s="114" t="s">
        <v>176</v>
      </c>
      <c r="F23" s="179" t="s">
        <v>191</v>
      </c>
      <c r="G23" s="179"/>
      <c r="H23" s="179"/>
      <c r="I23" s="179"/>
      <c r="J23" s="134">
        <v>0.19791666666666666</v>
      </c>
      <c r="K23" s="134">
        <v>0.20555555555555557</v>
      </c>
      <c r="L23" s="114" t="s">
        <v>173</v>
      </c>
      <c r="M23" s="179" t="s">
        <v>198</v>
      </c>
      <c r="N23" s="179"/>
      <c r="O23" s="179"/>
      <c r="P23" s="179"/>
    </row>
    <row r="24" spans="1:16" ht="13.5" customHeight="1" x14ac:dyDescent="0.25">
      <c r="B24" s="180"/>
      <c r="C24" s="112"/>
      <c r="D24" s="112"/>
      <c r="E24" s="114" t="s">
        <v>172</v>
      </c>
      <c r="F24" s="179" t="s">
        <v>182</v>
      </c>
      <c r="G24" s="179"/>
      <c r="H24" s="179"/>
      <c r="I24" s="179"/>
      <c r="J24" s="135"/>
      <c r="K24" s="135"/>
      <c r="L24" s="114" t="s">
        <v>177</v>
      </c>
      <c r="M24" s="179" t="s">
        <v>197</v>
      </c>
      <c r="N24" s="179"/>
      <c r="O24" s="179"/>
      <c r="P24" s="179"/>
    </row>
    <row r="25" spans="1:16" ht="13.5" customHeight="1" x14ac:dyDescent="0.25">
      <c r="B25" s="180"/>
      <c r="C25" s="112">
        <v>0.68680555555555556</v>
      </c>
      <c r="D25" s="112">
        <v>0.69305555555555554</v>
      </c>
      <c r="E25" s="114" t="s">
        <v>174</v>
      </c>
      <c r="F25" s="179" t="s">
        <v>192</v>
      </c>
      <c r="G25" s="179"/>
      <c r="H25" s="179"/>
      <c r="I25" s="179"/>
      <c r="J25" s="134">
        <v>0.20625000000000002</v>
      </c>
      <c r="K25" s="134">
        <v>0.20833333333333334</v>
      </c>
      <c r="L25" s="114" t="s">
        <v>172</v>
      </c>
      <c r="M25" s="179" t="s">
        <v>199</v>
      </c>
      <c r="N25" s="179"/>
      <c r="O25" s="179"/>
      <c r="P25" s="179"/>
    </row>
    <row r="26" spans="1:16" ht="13.5" customHeight="1" x14ac:dyDescent="0.25">
      <c r="B26" s="180"/>
      <c r="C26" s="112"/>
      <c r="D26" s="112"/>
      <c r="E26" s="114" t="s">
        <v>173</v>
      </c>
      <c r="F26" s="179" t="s">
        <v>182</v>
      </c>
      <c r="G26" s="179"/>
      <c r="H26" s="179"/>
      <c r="I26" s="179"/>
      <c r="J26" s="135"/>
      <c r="K26" s="135"/>
      <c r="L26" s="114" t="s">
        <v>178</v>
      </c>
      <c r="M26" s="179" t="s">
        <v>196</v>
      </c>
      <c r="N26" s="179"/>
      <c r="O26" s="179"/>
      <c r="P26" s="179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72" t="s">
        <v>48</v>
      </c>
      <c r="C28" s="172"/>
      <c r="D28" s="17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9">
        <v>0.32708333333333334</v>
      </c>
      <c r="D30" s="130">
        <v>0.1013888888888889</v>
      </c>
      <c r="E30" s="130"/>
      <c r="F30" s="130"/>
      <c r="G30" s="130"/>
      <c r="H30" s="130"/>
      <c r="I30" s="130"/>
      <c r="J30" s="130">
        <v>2.0833333333333332E-2</v>
      </c>
      <c r="K30" s="131"/>
      <c r="L30" s="130"/>
      <c r="M30" s="130"/>
      <c r="N30" s="130"/>
      <c r="O30" s="108"/>
      <c r="P30" s="95">
        <f>SUM(C30:J30,L30:N30)</f>
        <v>0.44930555555555557</v>
      </c>
    </row>
    <row r="31" spans="1:16" ht="14.1" customHeight="1" x14ac:dyDescent="0.25">
      <c r="B31" s="22" t="s">
        <v>167</v>
      </c>
      <c r="C31" s="132">
        <v>0.3444444444444445</v>
      </c>
      <c r="D31" s="137">
        <v>0.11458333333333333</v>
      </c>
      <c r="E31" s="102"/>
      <c r="F31" s="102"/>
      <c r="G31" s="102"/>
      <c r="H31" s="102"/>
      <c r="I31" s="102"/>
      <c r="J31" s="137">
        <v>2.361111111111111E-2</v>
      </c>
      <c r="K31" s="133">
        <v>2.0833333333333332E-2</v>
      </c>
      <c r="L31" s="133"/>
      <c r="M31" s="133"/>
      <c r="N31" s="133"/>
      <c r="O31" s="105"/>
      <c r="P31" s="95">
        <f>SUM(C31:N31)</f>
        <v>0.50347222222222232</v>
      </c>
    </row>
    <row r="32" spans="1:16" ht="14.1" customHeight="1" x14ac:dyDescent="0.25">
      <c r="B32" s="22" t="s">
        <v>63</v>
      </c>
      <c r="C32" s="132"/>
      <c r="D32" s="133"/>
      <c r="E32" s="102"/>
      <c r="F32" s="102"/>
      <c r="G32" s="102"/>
      <c r="H32" s="102"/>
      <c r="I32" s="102"/>
      <c r="J32" s="133"/>
      <c r="K32" s="102"/>
      <c r="L32" s="106"/>
      <c r="M32" s="106"/>
      <c r="N32" s="106"/>
      <c r="O32" s="107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0.3444444444444445</v>
      </c>
      <c r="D34" s="100">
        <f t="shared" ref="D34:P34" si="2">D31-D32-D33</f>
        <v>0.11458333333333333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2.361111111111111E-2</v>
      </c>
      <c r="K34" s="90">
        <f t="shared" si="2"/>
        <v>2.0833333333333332E-2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0.50347222222222232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98" t="s">
        <v>65</v>
      </c>
      <c r="C36" s="187" t="s">
        <v>193</v>
      </c>
      <c r="D36" s="188"/>
      <c r="E36" s="187" t="s">
        <v>194</v>
      </c>
      <c r="F36" s="188"/>
      <c r="G36" s="187"/>
      <c r="H36" s="188"/>
      <c r="I36" s="189"/>
      <c r="J36" s="188"/>
      <c r="K36" s="190"/>
      <c r="L36" s="188"/>
      <c r="M36" s="191"/>
      <c r="N36" s="188"/>
      <c r="O36" s="182"/>
      <c r="P36" s="182"/>
    </row>
    <row r="37" spans="2:16" ht="18" customHeight="1" x14ac:dyDescent="0.25">
      <c r="B37" s="199"/>
      <c r="C37" s="183"/>
      <c r="D37" s="183"/>
      <c r="E37" s="184"/>
      <c r="F37" s="182"/>
      <c r="G37" s="185"/>
      <c r="H37" s="182"/>
      <c r="I37" s="184"/>
      <c r="J37" s="182"/>
      <c r="K37" s="184"/>
      <c r="L37" s="182"/>
      <c r="M37" s="186"/>
      <c r="N37" s="182"/>
      <c r="O37" s="182"/>
      <c r="P37" s="182"/>
    </row>
    <row r="38" spans="2:16" ht="18" customHeight="1" x14ac:dyDescent="0.25">
      <c r="B38" s="199"/>
      <c r="C38" s="185"/>
      <c r="D38" s="182"/>
      <c r="E38" s="184"/>
      <c r="F38" s="182"/>
      <c r="G38" s="184"/>
      <c r="H38" s="182"/>
      <c r="I38" s="184"/>
      <c r="J38" s="182"/>
      <c r="K38" s="184"/>
      <c r="L38" s="182"/>
      <c r="M38" s="184"/>
      <c r="N38" s="182"/>
      <c r="O38" s="182"/>
      <c r="P38" s="182"/>
    </row>
    <row r="39" spans="2:16" ht="18" customHeight="1" x14ac:dyDescent="0.25">
      <c r="B39" s="199"/>
      <c r="C39" s="182"/>
      <c r="D39" s="182"/>
      <c r="E39" s="184"/>
      <c r="F39" s="182"/>
      <c r="G39" s="185"/>
      <c r="H39" s="182"/>
      <c r="I39" s="184"/>
      <c r="J39" s="182"/>
      <c r="K39" s="184"/>
      <c r="L39" s="182"/>
      <c r="M39" s="185"/>
      <c r="N39" s="182"/>
      <c r="O39" s="182"/>
      <c r="P39" s="182"/>
    </row>
    <row r="40" spans="2:16" ht="18" customHeight="1" x14ac:dyDescent="0.25">
      <c r="B40" s="199"/>
      <c r="C40" s="182"/>
      <c r="D40" s="182"/>
      <c r="E40" s="182"/>
      <c r="F40" s="182"/>
      <c r="G40" s="182"/>
      <c r="H40" s="182"/>
      <c r="I40" s="182"/>
      <c r="J40" s="182"/>
      <c r="K40" s="184"/>
      <c r="L40" s="182"/>
      <c r="M40" s="182"/>
      <c r="N40" s="182"/>
      <c r="O40" s="182"/>
      <c r="P40" s="182"/>
    </row>
    <row r="41" spans="2:16" ht="18" customHeight="1" x14ac:dyDescent="0.25">
      <c r="B41" s="200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2" t="s">
        <v>66</v>
      </c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4"/>
    </row>
    <row r="44" spans="2:16" ht="14.1" customHeigh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40"/>
    </row>
    <row r="45" spans="2:16" ht="14.1" customHeigh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3"/>
    </row>
    <row r="46" spans="2:16" ht="14.1" customHeight="1" x14ac:dyDescent="0.25"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7"/>
    </row>
    <row r="47" spans="2:16" ht="14.1" customHeigh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3"/>
    </row>
    <row r="48" spans="2:16" ht="14.1" customHeigh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3"/>
    </row>
    <row r="49" spans="2:16" ht="14.1" customHeigh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3"/>
    </row>
    <row r="50" spans="2:16" ht="14.1" customHeigh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3"/>
    </row>
    <row r="51" spans="2:16" ht="14.1" customHeigh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3"/>
    </row>
    <row r="52" spans="2:16" ht="14.1" customHeight="1" thickBot="1" x14ac:dyDescent="0.3">
      <c r="B52" s="201"/>
      <c r="C52" s="202"/>
      <c r="D52" s="142"/>
      <c r="E52" s="142"/>
      <c r="F52" s="142"/>
      <c r="G52" s="202"/>
      <c r="H52" s="202"/>
      <c r="I52" s="202"/>
      <c r="J52" s="202"/>
      <c r="K52" s="202"/>
      <c r="L52" s="202"/>
      <c r="M52" s="202"/>
      <c r="N52" s="202"/>
      <c r="O52" s="202"/>
      <c r="P52" s="203"/>
    </row>
    <row r="53" spans="2:16" ht="14.1" customHeight="1" thickTop="1" thickBot="1" x14ac:dyDescent="0.3">
      <c r="B53" s="204" t="s">
        <v>164</v>
      </c>
      <c r="C53" s="205"/>
      <c r="D53" s="88"/>
      <c r="E53" s="88"/>
      <c r="F53" s="88"/>
      <c r="G53" s="208"/>
      <c r="H53" s="209"/>
      <c r="I53" s="209"/>
      <c r="J53" s="209"/>
      <c r="K53" s="209"/>
      <c r="L53" s="209"/>
      <c r="M53" s="209"/>
      <c r="N53" s="209"/>
      <c r="O53" s="209"/>
      <c r="P53" s="210"/>
    </row>
    <row r="54" spans="2:16" ht="14.1" customHeight="1" thickTop="1" thickBot="1" x14ac:dyDescent="0.3">
      <c r="B54" s="206" t="s">
        <v>163</v>
      </c>
      <c r="C54" s="207"/>
      <c r="D54" s="207"/>
      <c r="E54" s="207"/>
      <c r="F54" s="88">
        <v>1452</v>
      </c>
      <c r="G54" s="211"/>
      <c r="H54" s="212"/>
      <c r="I54" s="212"/>
      <c r="J54" s="212"/>
      <c r="K54" s="212"/>
      <c r="L54" s="212"/>
      <c r="M54" s="212"/>
      <c r="N54" s="212"/>
      <c r="O54" s="212"/>
      <c r="P54" s="213"/>
    </row>
    <row r="55" spans="2:16" ht="13.5" customHeight="1" thickTop="1" x14ac:dyDescent="0.25"/>
    <row r="56" spans="2:16" ht="17.25" customHeight="1" x14ac:dyDescent="0.25">
      <c r="B56" s="159" t="s">
        <v>67</v>
      </c>
      <c r="C56" s="159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60" t="s">
        <v>68</v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2"/>
      <c r="N57" s="163" t="s">
        <v>69</v>
      </c>
      <c r="O57" s="161"/>
      <c r="P57" s="164"/>
    </row>
    <row r="58" spans="2:16" ht="17.100000000000001" customHeight="1" x14ac:dyDescent="0.25">
      <c r="B58" s="165" t="s">
        <v>70</v>
      </c>
      <c r="C58" s="166"/>
      <c r="D58" s="167"/>
      <c r="E58" s="165" t="s">
        <v>71</v>
      </c>
      <c r="F58" s="166"/>
      <c r="G58" s="167"/>
      <c r="H58" s="166" t="s">
        <v>72</v>
      </c>
      <c r="I58" s="166"/>
      <c r="J58" s="166"/>
      <c r="K58" s="168" t="s">
        <v>73</v>
      </c>
      <c r="L58" s="166"/>
      <c r="M58" s="169"/>
      <c r="N58" s="170"/>
      <c r="O58" s="166"/>
      <c r="P58" s="171"/>
    </row>
    <row r="59" spans="2:16" ht="20.100000000000001" customHeight="1" x14ac:dyDescent="0.25">
      <c r="B59" s="214" t="s">
        <v>74</v>
      </c>
      <c r="C59" s="215"/>
      <c r="D59" s="29" t="b">
        <v>1</v>
      </c>
      <c r="E59" s="214" t="s">
        <v>75</v>
      </c>
      <c r="F59" s="215"/>
      <c r="G59" s="29" t="b">
        <v>1</v>
      </c>
      <c r="H59" s="216" t="s">
        <v>76</v>
      </c>
      <c r="I59" s="215"/>
      <c r="J59" s="29" t="b">
        <v>1</v>
      </c>
      <c r="K59" s="216" t="s">
        <v>77</v>
      </c>
      <c r="L59" s="215"/>
      <c r="M59" s="29" t="b">
        <v>1</v>
      </c>
      <c r="N59" s="217" t="s">
        <v>78</v>
      </c>
      <c r="O59" s="215"/>
      <c r="P59" s="29" t="b">
        <v>1</v>
      </c>
    </row>
    <row r="60" spans="2:16" ht="20.100000000000001" customHeight="1" x14ac:dyDescent="0.25">
      <c r="B60" s="214" t="s">
        <v>79</v>
      </c>
      <c r="C60" s="215"/>
      <c r="D60" s="29" t="b">
        <v>1</v>
      </c>
      <c r="E60" s="214" t="s">
        <v>80</v>
      </c>
      <c r="F60" s="215"/>
      <c r="G60" s="29" t="b">
        <v>1</v>
      </c>
      <c r="H60" s="216" t="s">
        <v>81</v>
      </c>
      <c r="I60" s="215"/>
      <c r="J60" s="29" t="b">
        <v>1</v>
      </c>
      <c r="K60" s="216" t="s">
        <v>82</v>
      </c>
      <c r="L60" s="215"/>
      <c r="M60" s="29" t="b">
        <v>1</v>
      </c>
      <c r="N60" s="217" t="s">
        <v>83</v>
      </c>
      <c r="O60" s="215"/>
      <c r="P60" s="29" t="b">
        <v>1</v>
      </c>
    </row>
    <row r="61" spans="2:16" ht="20.100000000000001" customHeight="1" x14ac:dyDescent="0.25">
      <c r="B61" s="214" t="s">
        <v>84</v>
      </c>
      <c r="C61" s="215"/>
      <c r="D61" s="29" t="b">
        <v>1</v>
      </c>
      <c r="E61" s="214" t="s">
        <v>85</v>
      </c>
      <c r="F61" s="215"/>
      <c r="G61" s="29" t="b">
        <v>1</v>
      </c>
      <c r="H61" s="216" t="s">
        <v>86</v>
      </c>
      <c r="I61" s="215"/>
      <c r="J61" s="29" t="b">
        <v>1</v>
      </c>
      <c r="K61" s="216" t="s">
        <v>87</v>
      </c>
      <c r="L61" s="215"/>
      <c r="M61" s="29" t="b">
        <v>1</v>
      </c>
      <c r="N61" s="217" t="s">
        <v>88</v>
      </c>
      <c r="O61" s="215"/>
      <c r="P61" s="29" t="b">
        <v>1</v>
      </c>
    </row>
    <row r="62" spans="2:16" ht="20.100000000000001" customHeight="1" x14ac:dyDescent="0.25">
      <c r="B62" s="216" t="s">
        <v>86</v>
      </c>
      <c r="C62" s="215"/>
      <c r="D62" s="29" t="b">
        <v>1</v>
      </c>
      <c r="E62" s="214" t="s">
        <v>89</v>
      </c>
      <c r="F62" s="215"/>
      <c r="G62" s="29" t="b">
        <v>1</v>
      </c>
      <c r="H62" s="216" t="s">
        <v>90</v>
      </c>
      <c r="I62" s="215"/>
      <c r="J62" s="29" t="b">
        <v>0</v>
      </c>
      <c r="K62" s="216" t="s">
        <v>91</v>
      </c>
      <c r="L62" s="215"/>
      <c r="M62" s="29" t="b">
        <v>1</v>
      </c>
      <c r="N62" s="217" t="s">
        <v>81</v>
      </c>
      <c r="O62" s="215"/>
      <c r="P62" s="29" t="b">
        <v>1</v>
      </c>
    </row>
    <row r="63" spans="2:16" ht="20.100000000000001" customHeight="1" x14ac:dyDescent="0.25">
      <c r="B63" s="216" t="s">
        <v>92</v>
      </c>
      <c r="C63" s="215"/>
      <c r="D63" s="29" t="b">
        <v>1</v>
      </c>
      <c r="E63" s="214" t="s">
        <v>93</v>
      </c>
      <c r="F63" s="215"/>
      <c r="G63" s="29" t="b">
        <v>1</v>
      </c>
      <c r="H63" s="34"/>
      <c r="I63" s="35"/>
      <c r="J63" s="36"/>
      <c r="K63" s="216" t="s">
        <v>94</v>
      </c>
      <c r="L63" s="215"/>
      <c r="M63" s="29" t="b">
        <v>1</v>
      </c>
      <c r="N63" s="217" t="s">
        <v>162</v>
      </c>
      <c r="O63" s="215"/>
      <c r="P63" s="29" t="b">
        <v>1</v>
      </c>
    </row>
    <row r="64" spans="2:16" ht="20.100000000000001" customHeight="1" x14ac:dyDescent="0.25">
      <c r="B64" s="216" t="s">
        <v>95</v>
      </c>
      <c r="C64" s="215"/>
      <c r="D64" s="29" t="b">
        <v>0</v>
      </c>
      <c r="E64" s="214" t="s">
        <v>96</v>
      </c>
      <c r="F64" s="215"/>
      <c r="G64" s="29" t="b">
        <v>1</v>
      </c>
      <c r="H64" s="37"/>
      <c r="I64" s="38"/>
      <c r="J64" s="39"/>
      <c r="K64" s="224" t="s">
        <v>97</v>
      </c>
      <c r="L64" s="225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4" t="s">
        <v>160</v>
      </c>
      <c r="F65" s="215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18" t="s">
        <v>103</v>
      </c>
      <c r="C69" s="218"/>
      <c r="D69" s="47"/>
      <c r="E69" s="47"/>
      <c r="F69" s="220" t="s">
        <v>104</v>
      </c>
      <c r="G69" s="222" t="s">
        <v>105</v>
      </c>
      <c r="H69" s="47"/>
      <c r="I69" s="218" t="s">
        <v>106</v>
      </c>
      <c r="J69" s="218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19"/>
      <c r="C70" s="219"/>
      <c r="D70" s="51"/>
      <c r="E70" s="52"/>
      <c r="F70" s="221"/>
      <c r="G70" s="223"/>
      <c r="H70" s="53"/>
      <c r="I70" s="219"/>
      <c r="J70" s="219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1">
        <v>-154</v>
      </c>
      <c r="D72" s="121">
        <v>-156</v>
      </c>
      <c r="E72" s="73" t="s">
        <v>116</v>
      </c>
      <c r="F72" s="121">
        <v>21</v>
      </c>
      <c r="G72" s="121">
        <v>19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1">
        <v>-121</v>
      </c>
      <c r="D73" s="121">
        <v>-123.6</v>
      </c>
      <c r="E73" s="74" t="s">
        <v>120</v>
      </c>
      <c r="F73" s="123">
        <v>18</v>
      </c>
      <c r="G73" s="123">
        <v>17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1">
        <v>-204.7</v>
      </c>
      <c r="D74" s="121">
        <v>-205.7</v>
      </c>
      <c r="E74" s="74" t="s">
        <v>125</v>
      </c>
      <c r="F74" s="124">
        <v>10</v>
      </c>
      <c r="G74" s="124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1">
        <v>-111</v>
      </c>
      <c r="D75" s="121">
        <v>-113.6</v>
      </c>
      <c r="E75" s="74" t="s">
        <v>130</v>
      </c>
      <c r="F75" s="124">
        <v>20</v>
      </c>
      <c r="G75" s="124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1">
        <v>24.87</v>
      </c>
      <c r="D76" s="121">
        <v>23.5</v>
      </c>
      <c r="E76" s="74" t="s">
        <v>135</v>
      </c>
      <c r="F76" s="124">
        <v>190</v>
      </c>
      <c r="G76" s="124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1">
        <v>28.5</v>
      </c>
      <c r="D77" s="121">
        <v>27.4</v>
      </c>
      <c r="E77" s="74" t="s">
        <v>140</v>
      </c>
      <c r="F77" s="124">
        <v>10</v>
      </c>
      <c r="G77" s="124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1">
        <v>20.8</v>
      </c>
      <c r="D78" s="121">
        <v>20</v>
      </c>
      <c r="E78" s="74" t="s">
        <v>145</v>
      </c>
      <c r="F78" s="125"/>
      <c r="G78" s="125"/>
      <c r="H78" s="80"/>
      <c r="I78" s="63" t="s">
        <v>146</v>
      </c>
      <c r="J78" s="109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1">
        <v>21.5</v>
      </c>
      <c r="D79" s="121">
        <v>20.9</v>
      </c>
      <c r="E79" s="73" t="s">
        <v>150</v>
      </c>
      <c r="F79" s="121">
        <v>16</v>
      </c>
      <c r="G79" s="121">
        <v>11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2">
        <v>5.8E-5</v>
      </c>
      <c r="D80" s="122">
        <v>5.8999999999999998E-5</v>
      </c>
      <c r="E80" s="74" t="s">
        <v>155</v>
      </c>
      <c r="F80" s="123">
        <v>22</v>
      </c>
      <c r="G80" s="123">
        <v>29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6" t="s">
        <v>159</v>
      </c>
      <c r="C84" s="176"/>
    </row>
    <row r="85" spans="2:16" ht="15" customHeight="1" x14ac:dyDescent="0.25">
      <c r="B85" s="138" t="s">
        <v>181</v>
      </c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8"/>
    </row>
    <row r="86" spans="2:16" ht="15" customHeight="1" x14ac:dyDescent="0.25">
      <c r="B86" s="144" t="s">
        <v>189</v>
      </c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6"/>
    </row>
    <row r="87" spans="2:16" ht="15" customHeight="1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5"/>
    </row>
    <row r="88" spans="2:16" ht="15" customHeight="1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5"/>
    </row>
    <row r="89" spans="2:16" ht="15" customHeight="1" x14ac:dyDescent="0.25">
      <c r="B89" s="156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8"/>
    </row>
    <row r="90" spans="2:16" ht="15" customHeight="1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5"/>
    </row>
    <row r="91" spans="2:16" ht="15" customHeight="1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</row>
    <row r="92" spans="2:16" ht="15" customHeigh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9"/>
    </row>
    <row r="93" spans="2:16" ht="15" customHeigh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9"/>
    </row>
    <row r="94" spans="2:16" ht="15" customHeight="1" x14ac:dyDescent="0.25">
      <c r="B94" s="147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9"/>
    </row>
    <row r="95" spans="2:16" ht="15" customHeigh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9"/>
    </row>
    <row r="96" spans="2:16" ht="15" customHeigh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9"/>
    </row>
    <row r="97" spans="2:16" ht="15" customHeigh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9"/>
    </row>
    <row r="98" spans="2:16" ht="15" customHeigh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9"/>
    </row>
    <row r="99" spans="2:16" ht="15" customHeight="1" x14ac:dyDescent="0.25">
      <c r="B99" s="150"/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2026-07-26T05:05:35Z</dcterms:modified>
</cp:coreProperties>
</file>