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I19" i="1" s="1"/>
  <c r="G18" i="1" l="1"/>
  <c r="F18" i="1" l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<sst xmlns="http://schemas.openxmlformats.org/spreadsheetml/2006/main" count="211" uniqueCount="189">
  <si>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</si>
  <si>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</si>
  <si>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</si>
  <si>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</si>
  <si>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</si>
  <si>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</si>
  <si>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</si>
  <si>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</si>
  <si>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</si>
  <si>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</si>
  <si>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</si>
  <si>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</si>
  <si>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</si>
  <si>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</si>
  <si>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</si>
  <si>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</si>
  <si>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</si>
  <si>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</si>
  <si>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</si>
  <si>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</si>
  <si>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</si>
  <si>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</si>
  <si>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</si>
  <si>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</si>
  <si>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</si>
  <si>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</si>
  <si>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</si>
  <si>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</si>
  <si>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</si>
  <si>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</si>
  <si>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</si>
  <si>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</si>
  <si>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</si>
  <si>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</si>
  <si>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</si>
  <si>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</si>
  <si>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</si>
  <si>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</si>
  <si>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</si>
  <si>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</si>
  <si>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</si>
  <si>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</si>
  <si>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</si>
  <si>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</si>
  <si>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</si>
  <si>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</si>
  <si>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</si>
  <si>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</si>
  <si>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</si>
  <si>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</si>
  <si>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</si>
  <si>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</si>
  <si>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</si>
  <si>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</si>
  <si>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</si>
  <si>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</si>
  <si>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</si>
  <si>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</si>
  <si>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</si>
  <si>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</si>
  <si>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</si>
  <si>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</si>
  <si>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</si>
  <si>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</si>
  <si>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</si>
  <si>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</si>
  <si>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</si>
  <si>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</si>
  <si>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</si>
  <si>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</si>
  <si>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</si>
  <si>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</si>
  <si>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</si>
  <si>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</si>
  <si>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</si>
  <si>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</si>
  <si>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</si>
  <si>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</si>
  <si>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</si>
  <si>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</si>
  <si>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</si>
  <si>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</si>
  <si>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</si>
  <si>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</si>
  <si>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</si>
  <si>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</si>
  <si>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</si>
  <si>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</si>
  <si>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</si>
  <si>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</si>
  <si>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</si>
  <si>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</si>
  <si>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</si>
  <si>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</si>
  <si>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</si>
  <si>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</si>
  <si>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</si>
  <si>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</si>
  <si>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</si>
  <si>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</si>
  <si>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</si>
  <si>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</si>
  <si>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</si>
  <si>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</si>
  <si>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</si>
  <si>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</si>
  <si>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</si>
  <si>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</si>
  <si>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</si>
  <si>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</si>
  <si>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</si>
  <si>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</si>
  <si>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</si>
  <si>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</si>
  <si>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</si>
  <si>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</si>
  <si>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</si>
  <si>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</si>
  <si>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</si>
  <si>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</si>
  <si>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</si>
  <si>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</si>
  <si>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</si>
  <si>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</si>
  <si>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</si>
  <si>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</si>
  <si>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</si>
  <si>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</si>
  <si>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</si>
  <si>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</si>
  <si>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</si>
  <si>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</si>
  <si>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</si>
  <si>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</si>
  <si>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</si>
  <si>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</si>
  <si>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</si>
  <si>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</si>
  <si>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</si>
  <si>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</si>
  <si>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</si>
  <si>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</si>
  <si>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</si>
  <si>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</si>
  <si>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</si>
  <si>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</si>
  <si>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</si>
  <si>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</si>
  <si>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</si>
  <si>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</si>
  <si>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</si>
  <si>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</si>
  <si>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</si>
  <si>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</si>
  <si>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</si>
  <si>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</si>
  <si>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</si>
  <si>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</si>
  <si>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</si>
  <si>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</si>
  <si>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</si>
  <si>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</si>
  <si>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</si>
  <si>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</si>
  <si>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</si>
  <si>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</si>
  <si>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</si>
  <si>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</si>
  <si>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</si>
  <si>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</si>
  <si>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</si>
  <si>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</si>
  <si>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</si>
  <si>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</si>
  <si>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</si>
  <si>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</si>
  <si>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</si>
  <si>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</si>
  <si>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</si>
  <si>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</si>
  <si>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BLG</t>
    <phoneticPr fontId="3" type="noConversion"/>
  </si>
  <si>
    <t>1) 방풍막 분리</t>
    <phoneticPr fontId="3" type="noConversion"/>
  </si>
  <si>
    <t xml:space="preserve"> /  /  /  /</t>
    <phoneticPr fontId="3" type="noConversion"/>
  </si>
  <si>
    <t>김부진</t>
    <phoneticPr fontId="3" type="noConversion"/>
  </si>
  <si>
    <t>W</t>
    <phoneticPr fontId="3" type="noConversion"/>
  </si>
  <si>
    <t>W</t>
    <phoneticPr fontId="3" type="noConversion"/>
  </si>
  <si>
    <t>TMT</t>
    <phoneticPr fontId="3" type="noConversion"/>
  </si>
  <si>
    <t>KSP</t>
    <phoneticPr fontId="3" type="noConversion"/>
  </si>
  <si>
    <t>LSST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</si>
</sst>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G79" sqref="G79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3" t="s">
        <v>0</v>
      </c>
      <c r="C2" s="1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4">
        <v>46223</v>
      </c>
      <c r="D3" s="185"/>
      <c r="E3" s="1"/>
      <c r="F3" s="1"/>
      <c r="G3" s="1"/>
      <c r="H3" s="1"/>
      <c r="I3" s="1"/>
      <c r="J3" s="1"/>
      <c r="K3" s="32" t="s">
        <v>2</v>
      </c>
      <c r="L3" s="186">
        <f>(P31-(P32+P33))/P31*100</f>
        <v>100</v>
      </c>
      <c r="M3" s="186"/>
      <c r="N3" s="32" t="s">
        <v>3</v>
      </c>
      <c r="O3" s="186">
        <f>(P31-P33)/P31*100</f>
        <v>100</v>
      </c>
      <c r="P3" s="186"/>
    </row>
    <row r="4" spans="1:16" ht="14.25" customHeight="1" x14ac:dyDescent="0.25">
      <c r="B4" s="20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3" t="s">
        <v>6</v>
      </c>
      <c r="C7" s="18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1.68</v>
      </c>
      <c r="E9" s="113">
        <v>8</v>
      </c>
      <c r="F9" s="113">
        <v>50</v>
      </c>
      <c r="G9" s="114" t="s">
        <v>184</v>
      </c>
      <c r="H9" s="113">
        <v>3</v>
      </c>
      <c r="I9" s="115">
        <v>36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2.19</v>
      </c>
      <c r="E10" s="113">
        <v>3</v>
      </c>
      <c r="F10" s="113">
        <v>76</v>
      </c>
      <c r="G10" s="114" t="s">
        <v>185</v>
      </c>
      <c r="H10" s="113">
        <v>2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0.18055555555555555</v>
      </c>
      <c r="D11" s="119">
        <v>1.76</v>
      </c>
      <c r="E11" s="119">
        <v>1.9</v>
      </c>
      <c r="F11" s="119">
        <v>78</v>
      </c>
      <c r="G11" s="114" t="s">
        <v>184</v>
      </c>
      <c r="H11" s="113">
        <v>1.4</v>
      </c>
      <c r="I11" s="120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23.472222222222225</v>
      </c>
      <c r="D12" s="11">
        <f>AVERAGE(D9:D11)</f>
        <v>1.8766666666666667</v>
      </c>
      <c r="E12" s="11">
        <f>AVERAGE(E9:E11)</f>
        <v>4.3</v>
      </c>
      <c r="F12" s="12">
        <f>AVERAGE(F9:F11)</f>
        <v>68</v>
      </c>
      <c r="G12" s="13"/>
      <c r="H12" s="14">
        <f>AVERAGE(H9:H11)</f>
        <v>2.1333333333333333</v>
      </c>
      <c r="I12" s="15"/>
      <c r="J12" s="16">
        <f>AVERAGE(J9:J11)</f>
        <v>1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3" t="s">
        <v>25</v>
      </c>
      <c r="C14" s="18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180</v>
      </c>
      <c r="F16" s="114" t="s">
        <v>187</v>
      </c>
      <c r="G16" s="114" t="s">
        <v>188</v>
      </c>
      <c r="H16" s="114" t="s">
        <v>186</v>
      </c>
      <c r="I16" s="114" t="s">
        <v>179</v>
      </c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0.66736111111111107</v>
      </c>
      <c r="D17" s="112">
        <v>0.6694444444444444</v>
      </c>
      <c r="E17" s="112">
        <v>0.68888888888888899</v>
      </c>
      <c r="F17" s="112">
        <v>5.4166666666666669E-2</v>
      </c>
      <c r="G17" s="112">
        <v>0.15486111111111112</v>
      </c>
      <c r="H17" s="112">
        <v>0.17777777777777778</v>
      </c>
      <c r="I17" s="112">
        <v>0.19583333333333333</v>
      </c>
      <c r="J17" s="136"/>
      <c r="K17" s="136"/>
      <c r="L17" s="136"/>
      <c r="M17" s="136"/>
      <c r="N17" s="136"/>
      <c r="O17" s="112"/>
      <c r="P17" s="112">
        <v>0.20138888888888887</v>
      </c>
    </row>
    <row r="18" spans="1:16" s="75" customFormat="1" ht="14.1" customHeight="1" x14ac:dyDescent="0.25">
      <c r="A18" s="31"/>
      <c r="B18" s="21" t="s">
        <v>42</v>
      </c>
      <c r="C18" s="114">
        <v>49968</v>
      </c>
      <c r="D18" s="114">
        <f>C18+1</f>
        <v>49969</v>
      </c>
      <c r="E18" s="114">
        <f t="shared" ref="E18" si="0">D19+1</f>
        <v>49974</v>
      </c>
      <c r="F18" s="114">
        <f t="shared" ref="F18" si="1">E19+1</f>
        <v>50216</v>
      </c>
      <c r="G18" s="114">
        <f t="shared" ref="G18" si="2">F19+1</f>
        <v>50282</v>
      </c>
      <c r="H18" s="114">
        <f t="shared" ref="H18" si="3">G19+1</f>
        <v>50298</v>
      </c>
      <c r="I18" s="114">
        <f t="shared" ref="I18" si="4">H19+1</f>
        <v>50310</v>
      </c>
      <c r="J18" s="114"/>
      <c r="K18" s="114"/>
      <c r="L18" s="114"/>
      <c r="M18" s="114"/>
      <c r="N18" s="114"/>
      <c r="O18" s="114"/>
      <c r="P18" s="114">
        <f>MAX(C18:O19)+1</f>
        <v>50315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49973</v>
      </c>
      <c r="E19" s="128">
        <v>50215</v>
      </c>
      <c r="F19" s="128">
        <v>50281</v>
      </c>
      <c r="G19" s="128">
        <v>50297</v>
      </c>
      <c r="H19" s="128">
        <v>50309</v>
      </c>
      <c r="I19" s="128">
        <f>I18+4</f>
        <v>50314</v>
      </c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5">IF(ISNUMBER(D18),D19-D18+1,"")</f>
        <v>5</v>
      </c>
      <c r="E20" s="94">
        <f t="shared" si="5"/>
        <v>242</v>
      </c>
      <c r="F20" s="94">
        <f>IF(ISNUMBER(F18),F19-F18+1,"")</f>
        <v>66</v>
      </c>
      <c r="G20" s="94">
        <f>IF(ISNUMBER(G18),G19-G18+1,"")</f>
        <v>16</v>
      </c>
      <c r="H20" s="94">
        <f t="shared" si="5"/>
        <v>12</v>
      </c>
      <c r="I20" s="94">
        <f>IF(ISNUMBER(I18),I19-I18+1,"")</f>
        <v>5</v>
      </c>
      <c r="J20" s="94" t="str">
        <f>IF(ISNUMBER(J18),J19-J18+1,"")</f>
        <v/>
      </c>
      <c r="K20" s="84" t="str">
        <f t="shared" si="5"/>
        <v/>
      </c>
      <c r="L20" s="84" t="str">
        <f t="shared" si="5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2" t="s">
        <v>45</v>
      </c>
      <c r="C22" s="21" t="s">
        <v>21</v>
      </c>
      <c r="D22" s="21" t="s">
        <v>23</v>
      </c>
      <c r="E22" s="21" t="s">
        <v>46</v>
      </c>
      <c r="F22" s="193" t="s">
        <v>47</v>
      </c>
      <c r="G22" s="193"/>
      <c r="H22" s="193"/>
      <c r="I22" s="193"/>
      <c r="J22" s="21" t="s">
        <v>21</v>
      </c>
      <c r="K22" s="21" t="s">
        <v>23</v>
      </c>
      <c r="L22" s="21" t="s">
        <v>46</v>
      </c>
      <c r="M22" s="193" t="s">
        <v>47</v>
      </c>
      <c r="N22" s="193"/>
      <c r="O22" s="193"/>
      <c r="P22" s="193"/>
    </row>
    <row r="23" spans="1:16" ht="13.5" customHeight="1" x14ac:dyDescent="0.25">
      <c r="B23" s="192"/>
      <c r="C23" s="112"/>
      <c r="D23" s="112"/>
      <c r="E23" s="114" t="s">
        <v>176</v>
      </c>
      <c r="F23" s="191" t="s">
        <v>182</v>
      </c>
      <c r="G23" s="191"/>
      <c r="H23" s="191"/>
      <c r="I23" s="191"/>
      <c r="J23" s="134"/>
      <c r="K23" s="134"/>
      <c r="L23" s="114" t="s">
        <v>173</v>
      </c>
      <c r="M23" s="191" t="s">
        <v>182</v>
      </c>
      <c r="N23" s="191"/>
      <c r="O23" s="191"/>
      <c r="P23" s="191"/>
    </row>
    <row r="24" spans="1:16" ht="13.5" customHeight="1" x14ac:dyDescent="0.25">
      <c r="B24" s="192"/>
      <c r="C24" s="112"/>
      <c r="D24" s="112"/>
      <c r="E24" s="114" t="s">
        <v>172</v>
      </c>
      <c r="F24" s="191" t="s">
        <v>182</v>
      </c>
      <c r="G24" s="191"/>
      <c r="H24" s="191"/>
      <c r="I24" s="191"/>
      <c r="J24" s="135"/>
      <c r="K24" s="135"/>
      <c r="L24" s="114" t="s">
        <v>177</v>
      </c>
      <c r="M24" s="191" t="s">
        <v>182</v>
      </c>
      <c r="N24" s="191"/>
      <c r="O24" s="191"/>
      <c r="P24" s="191"/>
    </row>
    <row r="25" spans="1:16" ht="13.5" customHeight="1" x14ac:dyDescent="0.25">
      <c r="B25" s="192"/>
      <c r="C25" s="112"/>
      <c r="D25" s="112"/>
      <c r="E25" s="114" t="s">
        <v>174</v>
      </c>
      <c r="F25" s="191" t="s">
        <v>182</v>
      </c>
      <c r="G25" s="191"/>
      <c r="H25" s="191"/>
      <c r="I25" s="191"/>
      <c r="J25" s="134"/>
      <c r="K25" s="134"/>
      <c r="L25" s="114" t="s">
        <v>172</v>
      </c>
      <c r="M25" s="191" t="s">
        <v>182</v>
      </c>
      <c r="N25" s="191"/>
      <c r="O25" s="191"/>
      <c r="P25" s="191"/>
    </row>
    <row r="26" spans="1:16" ht="13.5" customHeight="1" x14ac:dyDescent="0.25">
      <c r="B26" s="192"/>
      <c r="C26" s="112"/>
      <c r="D26" s="112"/>
      <c r="E26" s="114" t="s">
        <v>173</v>
      </c>
      <c r="F26" s="191" t="s">
        <v>182</v>
      </c>
      <c r="G26" s="191"/>
      <c r="H26" s="191"/>
      <c r="I26" s="191"/>
      <c r="J26" s="135"/>
      <c r="K26" s="135"/>
      <c r="L26" s="114" t="s">
        <v>178</v>
      </c>
      <c r="M26" s="191" t="s">
        <v>182</v>
      </c>
      <c r="N26" s="191"/>
      <c r="O26" s="191"/>
      <c r="P26" s="19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3" t="s">
        <v>48</v>
      </c>
      <c r="C28" s="183"/>
      <c r="D28" s="18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0.34236111111111112</v>
      </c>
      <c r="D30" s="130">
        <v>8.8888888888888892E-2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0.45208333333333334</v>
      </c>
    </row>
    <row r="31" spans="1:16" ht="14.1" customHeight="1" x14ac:dyDescent="0.25">
      <c r="B31" s="22" t="s">
        <v>167</v>
      </c>
      <c r="C31" s="132">
        <v>0.36527777777777781</v>
      </c>
      <c r="D31" s="133">
        <v>0.10069444444444443</v>
      </c>
      <c r="E31" s="102"/>
      <c r="F31" s="102"/>
      <c r="G31" s="102"/>
      <c r="H31" s="102"/>
      <c r="I31" s="102"/>
      <c r="J31" s="133">
        <v>2.2916666666666669E-2</v>
      </c>
      <c r="K31" s="133">
        <v>1.9444444444444445E-2</v>
      </c>
      <c r="L31" s="133"/>
      <c r="M31" s="133"/>
      <c r="N31" s="133"/>
      <c r="O31" s="105"/>
      <c r="P31" s="95">
        <f>SUM(C31:N31)</f>
        <v>0.50833333333333341</v>
      </c>
    </row>
    <row r="32" spans="1:16" ht="14.1" customHeight="1" x14ac:dyDescent="0.25">
      <c r="B32" s="22" t="s">
        <v>63</v>
      </c>
      <c r="C32" s="132"/>
      <c r="D32" s="102"/>
      <c r="E32" s="102"/>
      <c r="F32" s="102"/>
      <c r="G32" s="102"/>
      <c r="H32" s="102"/>
      <c r="I32" s="102"/>
      <c r="J32" s="133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0.36527777777777781</v>
      </c>
      <c r="D34" s="100">
        <f t="shared" ref="D34:P34" si="6">D31-D32-D33</f>
        <v>0.10069444444444443</v>
      </c>
      <c r="E34" s="90">
        <f t="shared" si="6"/>
        <v>0</v>
      </c>
      <c r="F34" s="90">
        <f t="shared" si="6"/>
        <v>0</v>
      </c>
      <c r="G34" s="90">
        <f t="shared" si="6"/>
        <v>0</v>
      </c>
      <c r="H34" s="90">
        <f t="shared" si="6"/>
        <v>0</v>
      </c>
      <c r="I34" s="90">
        <f t="shared" si="6"/>
        <v>0</v>
      </c>
      <c r="J34" s="90">
        <f t="shared" si="6"/>
        <v>2.2916666666666669E-2</v>
      </c>
      <c r="K34" s="90">
        <f t="shared" si="6"/>
        <v>1.9444444444444445E-2</v>
      </c>
      <c r="L34" s="90">
        <f t="shared" si="6"/>
        <v>0</v>
      </c>
      <c r="M34" s="90">
        <f t="shared" si="6"/>
        <v>0</v>
      </c>
      <c r="N34" s="90">
        <f t="shared" si="6"/>
        <v>0</v>
      </c>
      <c r="O34" s="91"/>
      <c r="P34" s="92">
        <f t="shared" si="6"/>
        <v>0.50833333333333341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3" t="s">
        <v>65</v>
      </c>
      <c r="C36" s="225"/>
      <c r="D36" s="226"/>
      <c r="E36" s="178"/>
      <c r="F36" s="179"/>
      <c r="G36" s="178"/>
      <c r="H36" s="179"/>
      <c r="I36" s="180"/>
      <c r="J36" s="179"/>
      <c r="K36" s="181"/>
      <c r="L36" s="179"/>
      <c r="M36" s="182"/>
      <c r="N36" s="179"/>
      <c r="O36" s="171"/>
      <c r="P36" s="171"/>
    </row>
    <row r="37" spans="2:16" ht="18" customHeight="1" x14ac:dyDescent="0.25">
      <c r="B37" s="174"/>
      <c r="C37" s="194"/>
      <c r="D37" s="194"/>
      <c r="E37" s="172"/>
      <c r="F37" s="171"/>
      <c r="G37" s="176"/>
      <c r="H37" s="171"/>
      <c r="I37" s="172"/>
      <c r="J37" s="171"/>
      <c r="K37" s="172"/>
      <c r="L37" s="171"/>
      <c r="M37" s="177"/>
      <c r="N37" s="171"/>
      <c r="O37" s="171"/>
      <c r="P37" s="171"/>
    </row>
    <row r="38" spans="2:16" ht="18" customHeight="1" x14ac:dyDescent="0.25">
      <c r="B38" s="174"/>
      <c r="C38" s="176"/>
      <c r="D38" s="171"/>
      <c r="E38" s="172"/>
      <c r="F38" s="171"/>
      <c r="G38" s="172"/>
      <c r="H38" s="171"/>
      <c r="I38" s="172"/>
      <c r="J38" s="171"/>
      <c r="K38" s="172"/>
      <c r="L38" s="171"/>
      <c r="M38" s="172"/>
      <c r="N38" s="171"/>
      <c r="O38" s="171"/>
      <c r="P38" s="171"/>
    </row>
    <row r="39" spans="2:16" ht="18" customHeight="1" x14ac:dyDescent="0.25">
      <c r="B39" s="174"/>
      <c r="C39" s="171"/>
      <c r="D39" s="171"/>
      <c r="E39" s="172"/>
      <c r="F39" s="171"/>
      <c r="G39" s="176"/>
      <c r="H39" s="171"/>
      <c r="I39" s="172"/>
      <c r="J39" s="171"/>
      <c r="K39" s="172"/>
      <c r="L39" s="171"/>
      <c r="M39" s="176"/>
      <c r="N39" s="171"/>
      <c r="O39" s="171"/>
      <c r="P39" s="171"/>
    </row>
    <row r="40" spans="2:16" ht="18" customHeight="1" x14ac:dyDescent="0.25">
      <c r="B40" s="174"/>
      <c r="C40" s="171"/>
      <c r="D40" s="171"/>
      <c r="E40" s="171"/>
      <c r="F40" s="171"/>
      <c r="G40" s="171"/>
      <c r="H40" s="171"/>
      <c r="I40" s="171"/>
      <c r="J40" s="171"/>
      <c r="K40" s="172"/>
      <c r="L40" s="171"/>
      <c r="M40" s="171"/>
      <c r="N40" s="171"/>
      <c r="O40" s="171"/>
      <c r="P40" s="171"/>
    </row>
    <row r="41" spans="2:16" ht="18" customHeight="1" x14ac:dyDescent="0.25">
      <c r="B41" s="175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5" t="s">
        <v>66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7"/>
    </row>
    <row r="44" spans="2:16" ht="14.1" customHeight="1" x14ac:dyDescent="0.25">
      <c r="B44" s="188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6"/>
    </row>
    <row r="45" spans="2:16" ht="14.1" customHeight="1" x14ac:dyDescent="0.25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1"/>
    </row>
    <row r="46" spans="2:16" ht="14.1" customHeight="1" x14ac:dyDescent="0.25"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70"/>
    </row>
    <row r="47" spans="2:16" ht="14.1" customHeight="1" x14ac:dyDescent="0.25">
      <c r="B47" s="149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1"/>
    </row>
    <row r="48" spans="2:16" ht="14.1" customHeight="1" x14ac:dyDescent="0.25"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1"/>
    </row>
    <row r="49" spans="2:16" ht="14.1" customHeight="1" x14ac:dyDescent="0.25">
      <c r="B49" s="149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1"/>
    </row>
    <row r="50" spans="2:16" ht="14.1" customHeight="1" x14ac:dyDescent="0.25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1"/>
    </row>
    <row r="51" spans="2:16" ht="14.1" customHeight="1" x14ac:dyDescent="0.25">
      <c r="B51" s="149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1"/>
    </row>
    <row r="52" spans="2:16" ht="14.1" customHeight="1" thickBot="1" x14ac:dyDescent="0.3">
      <c r="B52" s="152"/>
      <c r="C52" s="153"/>
      <c r="D52" s="150"/>
      <c r="E52" s="150"/>
      <c r="F52" s="150"/>
      <c r="G52" s="153"/>
      <c r="H52" s="153"/>
      <c r="I52" s="153"/>
      <c r="J52" s="153"/>
      <c r="K52" s="153"/>
      <c r="L52" s="153"/>
      <c r="M52" s="153"/>
      <c r="N52" s="153"/>
      <c r="O52" s="153"/>
      <c r="P52" s="154"/>
    </row>
    <row r="53" spans="2:16" ht="14.1" customHeight="1" thickTop="1" thickBot="1" x14ac:dyDescent="0.3">
      <c r="B53" s="155" t="s">
        <v>164</v>
      </c>
      <c r="C53" s="156"/>
      <c r="D53" s="88"/>
      <c r="E53" s="88"/>
      <c r="F53" s="88"/>
      <c r="G53" s="159"/>
      <c r="H53" s="160"/>
      <c r="I53" s="160"/>
      <c r="J53" s="160"/>
      <c r="K53" s="160"/>
      <c r="L53" s="160"/>
      <c r="M53" s="160"/>
      <c r="N53" s="160"/>
      <c r="O53" s="160"/>
      <c r="P53" s="161"/>
    </row>
    <row r="54" spans="2:16" ht="14.1" customHeight="1" thickTop="1" thickBot="1" x14ac:dyDescent="0.3">
      <c r="B54" s="157" t="s">
        <v>163</v>
      </c>
      <c r="C54" s="158"/>
      <c r="D54" s="158"/>
      <c r="E54" s="158"/>
      <c r="F54" s="88">
        <v>567</v>
      </c>
      <c r="G54" s="162"/>
      <c r="H54" s="163"/>
      <c r="I54" s="163"/>
      <c r="J54" s="163"/>
      <c r="K54" s="163"/>
      <c r="L54" s="163"/>
      <c r="M54" s="163"/>
      <c r="N54" s="163"/>
      <c r="O54" s="163"/>
      <c r="P54" s="164"/>
    </row>
    <row r="55" spans="2:16" ht="13.5" customHeight="1" thickTop="1" x14ac:dyDescent="0.25"/>
    <row r="56" spans="2:16" ht="17.25" customHeight="1" x14ac:dyDescent="0.25">
      <c r="B56" s="212" t="s">
        <v>67</v>
      </c>
      <c r="C56" s="21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3" t="s">
        <v>68</v>
      </c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5"/>
      <c r="N57" s="216" t="s">
        <v>69</v>
      </c>
      <c r="O57" s="214"/>
      <c r="P57" s="217"/>
    </row>
    <row r="58" spans="2:16" ht="17.100000000000001" customHeight="1" x14ac:dyDescent="0.25">
      <c r="B58" s="218" t="s">
        <v>70</v>
      </c>
      <c r="C58" s="219"/>
      <c r="D58" s="220"/>
      <c r="E58" s="218" t="s">
        <v>71</v>
      </c>
      <c r="F58" s="219"/>
      <c r="G58" s="220"/>
      <c r="H58" s="219" t="s">
        <v>72</v>
      </c>
      <c r="I58" s="219"/>
      <c r="J58" s="219"/>
      <c r="K58" s="221" t="s">
        <v>73</v>
      </c>
      <c r="L58" s="219"/>
      <c r="M58" s="222"/>
      <c r="N58" s="223"/>
      <c r="O58" s="219"/>
      <c r="P58" s="224"/>
    </row>
    <row r="59" spans="2:16" ht="20.100000000000001" customHeight="1" x14ac:dyDescent="0.25">
      <c r="B59" s="139" t="s">
        <v>74</v>
      </c>
      <c r="C59" s="138"/>
      <c r="D59" s="29" t="b">
        <v>1</v>
      </c>
      <c r="E59" s="139" t="s">
        <v>75</v>
      </c>
      <c r="F59" s="138"/>
      <c r="G59" s="29" t="b">
        <v>1</v>
      </c>
      <c r="H59" s="137" t="s">
        <v>76</v>
      </c>
      <c r="I59" s="138"/>
      <c r="J59" s="29" t="b">
        <v>1</v>
      </c>
      <c r="K59" s="137" t="s">
        <v>77</v>
      </c>
      <c r="L59" s="138"/>
      <c r="M59" s="29" t="b">
        <v>1</v>
      </c>
      <c r="N59" s="140" t="s">
        <v>78</v>
      </c>
      <c r="O59" s="138"/>
      <c r="P59" s="29" t="b">
        <v>1</v>
      </c>
    </row>
    <row r="60" spans="2:16" ht="20.100000000000001" customHeight="1" x14ac:dyDescent="0.25">
      <c r="B60" s="139" t="s">
        <v>79</v>
      </c>
      <c r="C60" s="138"/>
      <c r="D60" s="29" t="b">
        <v>1</v>
      </c>
      <c r="E60" s="139" t="s">
        <v>80</v>
      </c>
      <c r="F60" s="138"/>
      <c r="G60" s="29" t="b">
        <v>1</v>
      </c>
      <c r="H60" s="137" t="s">
        <v>81</v>
      </c>
      <c r="I60" s="138"/>
      <c r="J60" s="29" t="b">
        <v>1</v>
      </c>
      <c r="K60" s="137" t="s">
        <v>82</v>
      </c>
      <c r="L60" s="138"/>
      <c r="M60" s="29" t="b">
        <v>1</v>
      </c>
      <c r="N60" s="140" t="s">
        <v>83</v>
      </c>
      <c r="O60" s="138"/>
      <c r="P60" s="29" t="b">
        <v>1</v>
      </c>
    </row>
    <row r="61" spans="2:16" ht="20.100000000000001" customHeight="1" x14ac:dyDescent="0.25">
      <c r="B61" s="139" t="s">
        <v>84</v>
      </c>
      <c r="C61" s="138"/>
      <c r="D61" s="29" t="b">
        <v>1</v>
      </c>
      <c r="E61" s="139" t="s">
        <v>85</v>
      </c>
      <c r="F61" s="138"/>
      <c r="G61" s="29" t="b">
        <v>1</v>
      </c>
      <c r="H61" s="137" t="s">
        <v>86</v>
      </c>
      <c r="I61" s="138"/>
      <c r="J61" s="29" t="b">
        <v>1</v>
      </c>
      <c r="K61" s="137" t="s">
        <v>87</v>
      </c>
      <c r="L61" s="138"/>
      <c r="M61" s="29" t="b">
        <v>1</v>
      </c>
      <c r="N61" s="140" t="s">
        <v>88</v>
      </c>
      <c r="O61" s="138"/>
      <c r="P61" s="29" t="b">
        <v>1</v>
      </c>
    </row>
    <row r="62" spans="2:16" ht="20.100000000000001" customHeight="1" x14ac:dyDescent="0.25">
      <c r="B62" s="137" t="s">
        <v>86</v>
      </c>
      <c r="C62" s="138"/>
      <c r="D62" s="29" t="b">
        <v>1</v>
      </c>
      <c r="E62" s="139" t="s">
        <v>89</v>
      </c>
      <c r="F62" s="138"/>
      <c r="G62" s="29" t="b">
        <v>1</v>
      </c>
      <c r="H62" s="137" t="s">
        <v>90</v>
      </c>
      <c r="I62" s="138"/>
      <c r="J62" s="29" t="b">
        <v>0</v>
      </c>
      <c r="K62" s="137" t="s">
        <v>91</v>
      </c>
      <c r="L62" s="138"/>
      <c r="M62" s="29" t="b">
        <v>1</v>
      </c>
      <c r="N62" s="140" t="s">
        <v>81</v>
      </c>
      <c r="O62" s="138"/>
      <c r="P62" s="29" t="b">
        <v>1</v>
      </c>
    </row>
    <row r="63" spans="2:16" ht="20.100000000000001" customHeight="1" x14ac:dyDescent="0.25">
      <c r="B63" s="137" t="s">
        <v>92</v>
      </c>
      <c r="C63" s="138"/>
      <c r="D63" s="29" t="b">
        <v>1</v>
      </c>
      <c r="E63" s="139" t="s">
        <v>93</v>
      </c>
      <c r="F63" s="138"/>
      <c r="G63" s="29" t="b">
        <v>1</v>
      </c>
      <c r="H63" s="34"/>
      <c r="I63" s="35"/>
      <c r="J63" s="36"/>
      <c r="K63" s="137" t="s">
        <v>94</v>
      </c>
      <c r="L63" s="138"/>
      <c r="M63" s="29" t="b">
        <v>1</v>
      </c>
      <c r="N63" s="140" t="s">
        <v>162</v>
      </c>
      <c r="O63" s="138"/>
      <c r="P63" s="29" t="b">
        <v>1</v>
      </c>
    </row>
    <row r="64" spans="2:16" ht="20.100000000000001" customHeight="1" x14ac:dyDescent="0.25">
      <c r="B64" s="137" t="s">
        <v>95</v>
      </c>
      <c r="C64" s="138"/>
      <c r="D64" s="29" t="b">
        <v>0</v>
      </c>
      <c r="E64" s="139" t="s">
        <v>96</v>
      </c>
      <c r="F64" s="138"/>
      <c r="G64" s="29" t="b">
        <v>1</v>
      </c>
      <c r="H64" s="37"/>
      <c r="I64" s="38"/>
      <c r="J64" s="39"/>
      <c r="K64" s="147" t="s">
        <v>97</v>
      </c>
      <c r="L64" s="14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9" t="s">
        <v>160</v>
      </c>
      <c r="F65" s="13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1" t="s">
        <v>103</v>
      </c>
      <c r="C69" s="141"/>
      <c r="D69" s="47"/>
      <c r="E69" s="47"/>
      <c r="F69" s="143" t="s">
        <v>104</v>
      </c>
      <c r="G69" s="145" t="s">
        <v>105</v>
      </c>
      <c r="H69" s="47"/>
      <c r="I69" s="141" t="s">
        <v>106</v>
      </c>
      <c r="J69" s="14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2"/>
      <c r="C70" s="142"/>
      <c r="D70" s="51"/>
      <c r="E70" s="52"/>
      <c r="F70" s="144"/>
      <c r="G70" s="146"/>
      <c r="H70" s="53"/>
      <c r="I70" s="142"/>
      <c r="J70" s="14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-155</v>
      </c>
      <c r="D72" s="121">
        <v>-157</v>
      </c>
      <c r="E72" s="73" t="s">
        <v>116</v>
      </c>
      <c r="F72" s="121">
        <v>20</v>
      </c>
      <c r="G72" s="121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-122.8</v>
      </c>
      <c r="D73" s="121">
        <v>-123.1</v>
      </c>
      <c r="E73" s="74" t="s">
        <v>120</v>
      </c>
      <c r="F73" s="123">
        <v>22</v>
      </c>
      <c r="G73" s="123">
        <v>28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-204.7</v>
      </c>
      <c r="D74" s="121">
        <v>-205.7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-112.5</v>
      </c>
      <c r="D75" s="121">
        <v>-113.6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23.8</v>
      </c>
      <c r="D76" s="121">
        <v>22.2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28</v>
      </c>
      <c r="D77" s="121">
        <v>25.7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20.6</v>
      </c>
      <c r="D78" s="121">
        <v>19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21.4</v>
      </c>
      <c r="D79" s="121">
        <v>19.899999999999999</v>
      </c>
      <c r="E79" s="73" t="s">
        <v>150</v>
      </c>
      <c r="F79" s="121">
        <v>12</v>
      </c>
      <c r="G79" s="121">
        <v>4.5999999999999996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5.7399999999999999E-5</v>
      </c>
      <c r="D80" s="122">
        <v>5.8300000000000001E-5</v>
      </c>
      <c r="E80" s="74" t="s">
        <v>155</v>
      </c>
      <c r="F80" s="123">
        <v>39</v>
      </c>
      <c r="G80" s="123">
        <v>82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7" t="s">
        <v>159</v>
      </c>
      <c r="C84" s="187"/>
    </row>
    <row r="85" spans="2:16" ht="15" customHeight="1" x14ac:dyDescent="0.25">
      <c r="B85" s="188" t="s">
        <v>181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90"/>
    </row>
    <row r="86" spans="2:16" ht="15" customHeight="1" x14ac:dyDescent="0.25">
      <c r="B86" s="197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9"/>
    </row>
    <row r="87" spans="2:16" ht="15" customHeight="1" x14ac:dyDescent="0.25">
      <c r="B87" s="206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8"/>
    </row>
    <row r="88" spans="2:16" ht="15" customHeight="1" x14ac:dyDescent="0.25">
      <c r="B88" s="206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8"/>
    </row>
    <row r="89" spans="2:16" ht="15" customHeight="1" x14ac:dyDescent="0.25"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1"/>
    </row>
    <row r="90" spans="2:16" ht="15" customHeight="1" x14ac:dyDescent="0.25">
      <c r="B90" s="206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8"/>
    </row>
    <row r="91" spans="2:16" ht="15" customHeight="1" x14ac:dyDescent="0.25">
      <c r="B91" s="206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8"/>
    </row>
    <row r="92" spans="2:16" ht="15" customHeight="1" x14ac:dyDescent="0.25">
      <c r="B92" s="200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2"/>
    </row>
    <row r="93" spans="2:16" ht="15" customHeight="1" x14ac:dyDescent="0.25">
      <c r="B93" s="200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2"/>
    </row>
    <row r="94" spans="2:16" ht="15" customHeight="1" x14ac:dyDescent="0.25">
      <c r="B94" s="200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2"/>
    </row>
    <row r="95" spans="2:16" ht="15" customHeight="1" x14ac:dyDescent="0.25">
      <c r="B95" s="200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2"/>
    </row>
    <row r="96" spans="2:16" ht="15" customHeight="1" x14ac:dyDescent="0.25">
      <c r="B96" s="200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2"/>
    </row>
    <row r="97" spans="2:16" ht="15" customHeight="1" x14ac:dyDescent="0.25">
      <c r="B97" s="200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2"/>
    </row>
    <row r="98" spans="2:16" ht="15" customHeight="1" x14ac:dyDescent="0.25">
      <c r="B98" s="200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2"/>
    </row>
    <row r="99" spans="2:16" ht="15" customHeight="1" x14ac:dyDescent="0.25">
      <c r="B99" s="203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2026-07-21T04:52:50Z</dcterms:modified>
</cp:coreProperties>
</file>