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<sst xmlns="http://schemas.openxmlformats.org/spreadsheetml/2006/main" count="210" uniqueCount="190">
  <si>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</si>
  <si>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</si>
  <si>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</si>
  <si>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</si>
  <si>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</si>
  <si>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</si>
  <si>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</si>
  <si>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</si>
  <si>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</si>
  <si>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</si>
  <si>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</si>
  <si>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</si>
  <si>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</si>
  <si>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</si>
  <si>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</si>
  <si>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</si>
  <si>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</si>
  <si>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</si>
  <si>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</si>
  <si>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</si>
  <si>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</si>
  <si>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</si>
  <si>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</si>
  <si>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</si>
  <si>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</si>
  <si>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</si>
  <si>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</si>
  <si>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</si>
  <si>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</si>
  <si>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</si>
  <si>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</si>
  <si>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</si>
  <si>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</si>
  <si>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</si>
  <si>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</si>
  <si>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</si>
  <si>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</si>
  <si>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</si>
  <si>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</si>
  <si>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</si>
  <si>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</si>
  <si>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</si>
  <si>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</si>
  <si>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</si>
  <si>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</si>
  <si>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</si>
  <si>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</si>
  <si>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</si>
  <si>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</si>
  <si>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</si>
  <si>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</si>
  <si>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</si>
  <si>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</si>
  <si>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</si>
  <si>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</si>
  <si>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</si>
  <si>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</si>
  <si>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</si>
  <si>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</si>
  <si>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</si>
  <si>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</si>
  <si>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</si>
  <si>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</si>
  <si>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</si>
  <si>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</si>
  <si>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</si>
  <si>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</si>
  <si>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</si>
  <si>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</si>
  <si>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</si>
  <si>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</si>
  <si>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</si>
  <si>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</si>
  <si>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</si>
  <si>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</si>
  <si>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</si>
  <si>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</si>
  <si>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</si>
  <si>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</si>
  <si>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</si>
  <si>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</si>
  <si>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</si>
  <si>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</si>
  <si>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</si>
  <si>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</si>
  <si>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</si>
  <si>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</si>
  <si>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</si>
  <si>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</si>
  <si>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</si>
  <si>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</si>
  <si>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</si>
  <si>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</si>
  <si>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</si>
  <si>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</si>
  <si>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</si>
  <si>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</si>
  <si>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</si>
  <si>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</si>
  <si>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</si>
  <si>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</si>
  <si>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</si>
  <si>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</si>
  <si>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</si>
  <si>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</si>
  <si>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</si>
  <si>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</si>
  <si>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</si>
  <si>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</si>
  <si>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</si>
  <si>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</si>
  <si>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</si>
  <si>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</si>
  <si>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</si>
  <si>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</si>
  <si>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</si>
  <si>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</si>
  <si>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</si>
  <si>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</si>
  <si>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</si>
  <si>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</si>
  <si>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</si>
  <si>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</si>
  <si>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</si>
  <si>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</si>
  <si>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</si>
  <si>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</si>
  <si>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</si>
  <si>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</si>
  <si>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</si>
  <si>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</si>
  <si>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</si>
  <si>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</si>
  <si>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</si>
  <si>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</si>
  <si>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</si>
  <si>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</si>
  <si>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</si>
  <si>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</si>
  <si>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</si>
  <si>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</si>
  <si>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</si>
  <si>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</si>
  <si>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</si>
  <si>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</si>
  <si>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</si>
  <si>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</si>
  <si>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</si>
  <si>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</si>
  <si>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</si>
  <si>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</si>
  <si>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</si>
  <si>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</si>
  <si>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</si>
  <si>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</si>
  <si>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</si>
  <si>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</si>
  <si>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</si>
  <si>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</si>
  <si>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</si>
  <si>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</si>
  <si>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</si>
  <si>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</si>
  <si>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</si>
  <si>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</si>
  <si>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</si>
  <si>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</si>
  <si>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</si>
  <si>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</si>
  <si>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</si>
  <si>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</si>
  <si>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</si>
  <si>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</si>
  <si>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</si>
  <si>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</si>
  <si>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</si>
  <si>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</si>
  <si>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</si>
  <si>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</si>
  <si>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</si>
  <si>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</si>
  <si>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E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</si>
  <si>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</si>
  <si>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</si>
  <si>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</si>
  <si>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>E</t>
    <phoneticPr fontId="3" type="noConversion"/>
  </si>
  <si>
    <t>2) 17:10 고습으로 관측대기</t>
    <phoneticPr fontId="3" type="noConversion"/>
  </si>
  <si>
    <t>E</t>
    <phoneticPr fontId="3" type="noConversion"/>
  </si>
  <si>
    <t>ALL</t>
    <phoneticPr fontId="3" type="noConversion"/>
  </si>
  <si>
    <t>1,7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</si>
</sst>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8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6" sqref="D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1">
        <v>46213</v>
      </c>
      <c r="D3" s="172"/>
      <c r="E3" s="1"/>
      <c r="F3" s="1"/>
      <c r="G3" s="1"/>
      <c r="H3" s="1"/>
      <c r="I3" s="1"/>
      <c r="J3" s="1"/>
      <c r="K3" s="32" t="s">
        <v>2</v>
      </c>
      <c r="L3" s="173">
        <f>(P31-(P32+P33))/P31*100</f>
        <v>5.0724637681159477</v>
      </c>
      <c r="M3" s="173"/>
      <c r="N3" s="32" t="s">
        <v>3</v>
      </c>
      <c r="O3" s="173">
        <f>(P31-P33)/P31*100</f>
        <v>100</v>
      </c>
      <c r="P3" s="173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223"/>
      <c r="E9" s="117">
        <v>3.9</v>
      </c>
      <c r="F9" s="117">
        <v>88</v>
      </c>
      <c r="G9" s="115" t="s">
        <v>185</v>
      </c>
      <c r="H9" s="117">
        <v>0.8</v>
      </c>
      <c r="I9" s="128">
        <v>17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2.7</v>
      </c>
      <c r="F10" s="117">
        <v>89</v>
      </c>
      <c r="G10" s="115" t="s">
        <v>187</v>
      </c>
      <c r="H10" s="117">
        <v>2.4</v>
      </c>
      <c r="I10" s="120"/>
      <c r="J10" s="11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0.16666666666666666</v>
      </c>
      <c r="D11" s="121"/>
      <c r="E11" s="121" t="s">
        <v>189</v>
      </c>
      <c r="F11" s="121">
        <v>90</v>
      </c>
      <c r="G11" s="115" t="s">
        <v>181</v>
      </c>
      <c r="H11" s="117">
        <v>2.1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23.458333333333336</v>
      </c>
      <c r="D12" s="11" t="e">
        <f>AVERAGE(D9:D11)</f>
        <v>#DIV/0!</v>
      </c>
      <c r="E12" s="11">
        <f>AVERAGE(E9:E11)</f>
        <v>3.3</v>
      </c>
      <c r="F12" s="12">
        <f>AVERAGE(F9:F11)</f>
        <v>89</v>
      </c>
      <c r="G12" s="13"/>
      <c r="H12" s="14">
        <f>AVERAGE(H9:H11)</f>
        <v>1.7666666666666668</v>
      </c>
      <c r="I12" s="15"/>
      <c r="J12" s="16">
        <f>AVERAGE(J9:J11)</f>
        <v>12</v>
      </c>
      <c r="K12" s="135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182</v>
      </c>
      <c r="E16" s="115" t="s">
        <v>183</v>
      </c>
      <c r="F16" s="115" t="s">
        <v>188</v>
      </c>
      <c r="G16" s="90"/>
      <c r="H16" s="90"/>
      <c r="I16" s="90"/>
      <c r="J16" s="90"/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0.66180555555555554</v>
      </c>
      <c r="D17" s="114">
        <v>0.66319444444444442</v>
      </c>
      <c r="E17" s="114">
        <v>0.69097222222222221</v>
      </c>
      <c r="F17" s="114">
        <v>0.16666666666666666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14">
        <v>0.17222222222222225</v>
      </c>
    </row>
    <row r="18" spans="1:16" s="75" customFormat="1" ht="14.1" customHeight="1" x14ac:dyDescent="0.25">
      <c r="A18" s="31"/>
      <c r="B18" s="21" t="s">
        <v>42</v>
      </c>
      <c r="C18" s="115">
        <v>47308</v>
      </c>
      <c r="D18" s="115">
        <f>C18+1</f>
        <v>47309</v>
      </c>
      <c r="E18" s="115">
        <f t="shared" ref="E18" si="0">D19+1</f>
        <v>47314</v>
      </c>
      <c r="F18" s="115">
        <f t="shared" ref="F18" si="1">E19+1</f>
        <v>47327</v>
      </c>
      <c r="G18" s="90"/>
      <c r="H18" s="90"/>
      <c r="I18" s="90"/>
      <c r="J18" s="90"/>
      <c r="K18" s="90"/>
      <c r="L18" s="90"/>
      <c r="M18" s="90"/>
      <c r="N18" s="90"/>
      <c r="O18" s="90"/>
      <c r="P18" s="115">
        <f>MAX(C18:O19)+1</f>
        <v>47332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47313</v>
      </c>
      <c r="E19" s="119">
        <v>47326</v>
      </c>
      <c r="F19" s="119">
        <v>47331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6">
        <f t="shared" si="2"/>
        <v>13</v>
      </c>
      <c r="F20" s="96">
        <f>IF(ISNUMBER(F18),F19-F18+1,"")</f>
        <v>5</v>
      </c>
      <c r="G20" s="96" t="str">
        <f>IF(ISNUMBER(G18),G19-G18+1,"")</f>
        <v/>
      </c>
      <c r="H20" s="96" t="str">
        <f t="shared" si="2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1" t="s">
        <v>21</v>
      </c>
      <c r="D22" s="21" t="s">
        <v>23</v>
      </c>
      <c r="E22" s="21" t="s">
        <v>46</v>
      </c>
      <c r="F22" s="179" t="s">
        <v>47</v>
      </c>
      <c r="G22" s="179"/>
      <c r="H22" s="179"/>
      <c r="I22" s="179"/>
      <c r="J22" s="21" t="s">
        <v>21</v>
      </c>
      <c r="K22" s="21" t="s">
        <v>23</v>
      </c>
      <c r="L22" s="21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14"/>
      <c r="D23" s="114"/>
      <c r="E23" s="115" t="s">
        <v>176</v>
      </c>
      <c r="F23" s="177" t="s">
        <v>179</v>
      </c>
      <c r="G23" s="177"/>
      <c r="H23" s="177"/>
      <c r="I23" s="177"/>
      <c r="J23" s="224"/>
      <c r="K23" s="224"/>
      <c r="L23" s="115" t="s">
        <v>173</v>
      </c>
      <c r="M23" s="177" t="s">
        <v>179</v>
      </c>
      <c r="N23" s="177"/>
      <c r="O23" s="177"/>
      <c r="P23" s="177"/>
    </row>
    <row r="24" spans="1:16" ht="13.5" customHeight="1" x14ac:dyDescent="0.25">
      <c r="B24" s="178"/>
      <c r="C24" s="114"/>
      <c r="D24" s="114"/>
      <c r="E24" s="115" t="s">
        <v>172</v>
      </c>
      <c r="F24" s="177" t="s">
        <v>179</v>
      </c>
      <c r="G24" s="177"/>
      <c r="H24" s="177"/>
      <c r="I24" s="177"/>
      <c r="J24" s="225"/>
      <c r="K24" s="225"/>
      <c r="L24" s="115" t="s">
        <v>177</v>
      </c>
      <c r="M24" s="177" t="s">
        <v>179</v>
      </c>
      <c r="N24" s="177"/>
      <c r="O24" s="177"/>
      <c r="P24" s="177"/>
    </row>
    <row r="25" spans="1:16" ht="13.5" customHeight="1" x14ac:dyDescent="0.25">
      <c r="B25" s="178"/>
      <c r="C25" s="114"/>
      <c r="D25" s="114"/>
      <c r="E25" s="115" t="s">
        <v>174</v>
      </c>
      <c r="F25" s="177" t="s">
        <v>179</v>
      </c>
      <c r="G25" s="177"/>
      <c r="H25" s="177"/>
      <c r="I25" s="177"/>
      <c r="J25" s="224"/>
      <c r="K25" s="224"/>
      <c r="L25" s="115" t="s">
        <v>172</v>
      </c>
      <c r="M25" s="177" t="s">
        <v>179</v>
      </c>
      <c r="N25" s="177"/>
      <c r="O25" s="177"/>
      <c r="P25" s="177"/>
    </row>
    <row r="26" spans="1:16" ht="13.5" customHeight="1" x14ac:dyDescent="0.25">
      <c r="B26" s="178"/>
      <c r="C26" s="114"/>
      <c r="D26" s="114"/>
      <c r="E26" s="115" t="s">
        <v>173</v>
      </c>
      <c r="F26" s="177" t="s">
        <v>179</v>
      </c>
      <c r="G26" s="177"/>
      <c r="H26" s="177"/>
      <c r="I26" s="177"/>
      <c r="J26" s="225"/>
      <c r="K26" s="225"/>
      <c r="L26" s="115" t="s">
        <v>178</v>
      </c>
      <c r="M26" s="177" t="s">
        <v>179</v>
      </c>
      <c r="N26" s="177"/>
      <c r="O26" s="177"/>
      <c r="P26" s="17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0" t="s">
        <v>48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0.37361111111111112</v>
      </c>
      <c r="D30" s="131">
        <v>6.3888888888888884E-2</v>
      </c>
      <c r="E30" s="131"/>
      <c r="F30" s="131"/>
      <c r="G30" s="131"/>
      <c r="H30" s="131"/>
      <c r="I30" s="131"/>
      <c r="J30" s="131">
        <v>2.0833333333333332E-2</v>
      </c>
      <c r="K30" s="227"/>
      <c r="L30" s="131"/>
      <c r="M30" s="131"/>
      <c r="N30" s="131"/>
      <c r="O30" s="131"/>
      <c r="P30" s="97">
        <f>SUM(C30:J30,L30:N30)</f>
        <v>0.45833333333333331</v>
      </c>
    </row>
    <row r="31" spans="1:16" ht="14.1" customHeight="1" x14ac:dyDescent="0.25">
      <c r="B31" s="22" t="s">
        <v>167</v>
      </c>
      <c r="C31" s="133">
        <v>0.37361111111111112</v>
      </c>
      <c r="D31" s="132">
        <v>6.3888888888888884E-2</v>
      </c>
      <c r="E31" s="132"/>
      <c r="F31" s="132"/>
      <c r="G31" s="132"/>
      <c r="H31" s="132"/>
      <c r="I31" s="132"/>
      <c r="J31" s="132">
        <v>2.0833333333333332E-2</v>
      </c>
      <c r="K31" s="132">
        <v>2.0833333333333332E-2</v>
      </c>
      <c r="L31" s="104"/>
      <c r="M31" s="104"/>
      <c r="N31" s="104"/>
      <c r="O31" s="125"/>
      <c r="P31" s="97">
        <f>SUM(C31:N31)</f>
        <v>0.47916666666666663</v>
      </c>
    </row>
    <row r="32" spans="1:16" ht="14.1" customHeight="1" x14ac:dyDescent="0.25">
      <c r="B32" s="22" t="s">
        <v>63</v>
      </c>
      <c r="C32" s="133">
        <v>0.34930555555555554</v>
      </c>
      <c r="D32" s="132">
        <v>6.3888888888888884E-2</v>
      </c>
      <c r="E32" s="132"/>
      <c r="F32" s="132"/>
      <c r="G32" s="132"/>
      <c r="H32" s="132"/>
      <c r="I32" s="132"/>
      <c r="J32" s="132">
        <v>2.0833333333333332E-2</v>
      </c>
      <c r="K32" s="132">
        <v>2.0833333333333332E-2</v>
      </c>
      <c r="L32" s="126"/>
      <c r="M32" s="126"/>
      <c r="N32" s="126"/>
      <c r="O32" s="127"/>
      <c r="P32" s="97">
        <f>SUM(C32:N32)</f>
        <v>0.45486111111111105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2.430555555555558E-2</v>
      </c>
      <c r="D34" s="102">
        <f t="shared" ref="D34:P34" si="3">D31-D32-D33</f>
        <v>0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0</v>
      </c>
      <c r="K34" s="92">
        <f t="shared" si="3"/>
        <v>0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2.430555555555558E-2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185"/>
      <c r="D36" s="186"/>
      <c r="E36" s="185"/>
      <c r="F36" s="186"/>
      <c r="G36" s="185"/>
      <c r="H36" s="186"/>
      <c r="I36" s="226"/>
      <c r="J36" s="186"/>
      <c r="K36" s="187"/>
      <c r="L36" s="186"/>
      <c r="M36" s="188"/>
      <c r="N36" s="186"/>
      <c r="O36" s="180"/>
      <c r="P36" s="180"/>
    </row>
    <row r="37" spans="2:16" ht="18" customHeight="1" x14ac:dyDescent="0.25">
      <c r="B37" s="196"/>
      <c r="C37" s="181"/>
      <c r="D37" s="181"/>
      <c r="E37" s="182"/>
      <c r="F37" s="180"/>
      <c r="G37" s="183"/>
      <c r="H37" s="180"/>
      <c r="I37" s="182"/>
      <c r="J37" s="180"/>
      <c r="K37" s="182"/>
      <c r="L37" s="180"/>
      <c r="M37" s="184"/>
      <c r="N37" s="180"/>
      <c r="O37" s="180"/>
      <c r="P37" s="180"/>
    </row>
    <row r="38" spans="2:16" ht="18" customHeight="1" x14ac:dyDescent="0.25">
      <c r="B38" s="196"/>
      <c r="C38" s="183"/>
      <c r="D38" s="180"/>
      <c r="E38" s="182"/>
      <c r="F38" s="180"/>
      <c r="G38" s="182"/>
      <c r="H38" s="180"/>
      <c r="I38" s="182"/>
      <c r="J38" s="180"/>
      <c r="K38" s="182"/>
      <c r="L38" s="180"/>
      <c r="M38" s="182"/>
      <c r="N38" s="180"/>
      <c r="O38" s="180"/>
      <c r="P38" s="180"/>
    </row>
    <row r="39" spans="2:16" ht="18" customHeight="1" x14ac:dyDescent="0.25">
      <c r="B39" s="196"/>
      <c r="C39" s="180"/>
      <c r="D39" s="180"/>
      <c r="E39" s="182"/>
      <c r="F39" s="180"/>
      <c r="G39" s="183"/>
      <c r="H39" s="180"/>
      <c r="I39" s="182"/>
      <c r="J39" s="180"/>
      <c r="K39" s="182"/>
      <c r="L39" s="180"/>
      <c r="M39" s="183"/>
      <c r="N39" s="180"/>
      <c r="O39" s="180"/>
      <c r="P39" s="180"/>
    </row>
    <row r="40" spans="2:16" ht="18" customHeight="1" x14ac:dyDescent="0.25">
      <c r="B40" s="196"/>
      <c r="C40" s="180"/>
      <c r="D40" s="180"/>
      <c r="E40" s="180"/>
      <c r="F40" s="180"/>
      <c r="G40" s="180"/>
      <c r="H40" s="180"/>
      <c r="I40" s="180"/>
      <c r="J40" s="180"/>
      <c r="K40" s="182"/>
      <c r="L40" s="180"/>
      <c r="M40" s="180"/>
      <c r="N40" s="180"/>
      <c r="O40" s="180"/>
      <c r="P40" s="180"/>
    </row>
    <row r="41" spans="2:16" ht="18" customHeight="1" x14ac:dyDescent="0.25">
      <c r="B41" s="197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</row>
    <row r="45" spans="2:16" ht="14.1" customHeight="1" x14ac:dyDescent="0.2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" customHeight="1" x14ac:dyDescent="0.25">
      <c r="B46" s="192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4"/>
    </row>
    <row r="47" spans="2:16" ht="14.1" customHeight="1" x14ac:dyDescent="0.25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" customHeight="1" x14ac:dyDescent="0.25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" customHeight="1" x14ac:dyDescent="0.2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" customHeight="1" x14ac:dyDescent="0.2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" customHeight="1" x14ac:dyDescent="0.2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" customHeight="1" thickBot="1" x14ac:dyDescent="0.3">
      <c r="B52" s="198"/>
      <c r="C52" s="199"/>
      <c r="D52" s="140"/>
      <c r="E52" s="140"/>
      <c r="F52" s="140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88"/>
      <c r="E53" s="88"/>
      <c r="F53" s="88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134">
        <v>543</v>
      </c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57" t="s">
        <v>67</v>
      </c>
      <c r="C56" s="15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8" t="s">
        <v>68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69</v>
      </c>
      <c r="O57" s="159"/>
      <c r="P57" s="162"/>
    </row>
    <row r="58" spans="2:16" ht="17.100000000000001" customHeight="1" x14ac:dyDescent="0.25">
      <c r="B58" s="163" t="s">
        <v>70</v>
      </c>
      <c r="C58" s="164"/>
      <c r="D58" s="165"/>
      <c r="E58" s="163" t="s">
        <v>71</v>
      </c>
      <c r="F58" s="164"/>
      <c r="G58" s="165"/>
      <c r="H58" s="164" t="s">
        <v>72</v>
      </c>
      <c r="I58" s="164"/>
      <c r="J58" s="164"/>
      <c r="K58" s="166" t="s">
        <v>73</v>
      </c>
      <c r="L58" s="164"/>
      <c r="M58" s="167"/>
      <c r="N58" s="168"/>
      <c r="O58" s="164"/>
      <c r="P58" s="169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</v>
      </c>
      <c r="D72" s="108">
        <v>-157.6</v>
      </c>
      <c r="E72" s="73" t="s">
        <v>116</v>
      </c>
      <c r="F72" s="108">
        <v>20.7</v>
      </c>
      <c r="G72" s="108">
        <v>19.399999999999999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-123.5</v>
      </c>
      <c r="D73" s="108">
        <v>-124.3</v>
      </c>
      <c r="E73" s="74" t="s">
        <v>120</v>
      </c>
      <c r="F73" s="110">
        <v>28.5</v>
      </c>
      <c r="G73" s="110">
        <v>31.6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-178.1</v>
      </c>
      <c r="D74" s="108">
        <v>-178.9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-112.5</v>
      </c>
      <c r="D75" s="108">
        <v>-113.1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23.9</v>
      </c>
      <c r="D76" s="108">
        <v>23.2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28.2</v>
      </c>
      <c r="D77" s="108">
        <v>26.9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20.8</v>
      </c>
      <c r="D78" s="108">
        <v>20.2</v>
      </c>
      <c r="E78" s="74" t="s">
        <v>145</v>
      </c>
      <c r="F78" s="112"/>
      <c r="G78" s="112"/>
      <c r="H78" s="80"/>
      <c r="I78" s="63" t="s">
        <v>146</v>
      </c>
      <c r="J78" s="12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21.5</v>
      </c>
      <c r="D79" s="108">
        <v>21</v>
      </c>
      <c r="E79" s="73" t="s">
        <v>150</v>
      </c>
      <c r="F79" s="108">
        <v>15.3</v>
      </c>
      <c r="G79" s="108">
        <v>7.6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8.14E-5</v>
      </c>
      <c r="D80" s="109">
        <v>8.03E-5</v>
      </c>
      <c r="E80" s="74" t="s">
        <v>155</v>
      </c>
      <c r="F80" s="110">
        <v>43.8</v>
      </c>
      <c r="G80" s="110">
        <v>70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4" t="s">
        <v>159</v>
      </c>
      <c r="C84" s="174"/>
    </row>
    <row r="85" spans="2:16" ht="15" customHeight="1" x14ac:dyDescent="0.25">
      <c r="B85" s="136" t="s">
        <v>184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42" t="s">
        <v>186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51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3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2026-07-11T04:12:29Z</dcterms:modified>
</cp:coreProperties>
</file>