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<sst xmlns="http://schemas.openxmlformats.org/spreadsheetml/2006/main" count="213" uniqueCount="192">
  <si>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</si>
  <si>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</si>
  <si>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</si>
  <si>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</si>
  <si>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</si>
  <si>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</si>
  <si>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</si>
  <si>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</si>
  <si>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</si>
  <si>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</si>
  <si>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</si>
  <si>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</si>
  <si>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</si>
  <si>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</si>
  <si>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</si>
  <si>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</si>
  <si>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</si>
  <si>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</si>
  <si>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</si>
  <si>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</si>
  <si>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</si>
  <si>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</si>
  <si>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</si>
  <si>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</si>
  <si>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</si>
  <si>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</si>
  <si>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</si>
  <si>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</si>
  <si>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</si>
  <si>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</si>
  <si>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</si>
  <si>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</si>
  <si>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</si>
  <si>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</si>
  <si>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</si>
  <si>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</si>
  <si>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</si>
  <si>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</si>
  <si>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</si>
  <si>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</si>
  <si>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</si>
  <si>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</si>
  <si>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</si>
  <si>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</si>
  <si>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</si>
  <si>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</si>
  <si>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</si>
  <si>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</si>
  <si>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</si>
  <si>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</si>
  <si>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</si>
  <si>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</si>
  <si>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</si>
  <si>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</si>
  <si>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</si>
  <si>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</si>
  <si>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</si>
  <si>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</si>
  <si>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</si>
  <si>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</si>
  <si>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</si>
  <si>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</si>
  <si>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</si>
  <si>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</si>
  <si>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</si>
  <si>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</si>
  <si>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</si>
  <si>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</si>
  <si>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</si>
  <si>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</si>
  <si>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</si>
  <si>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</si>
  <si>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</si>
  <si>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</si>
  <si>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</si>
  <si>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</si>
  <si>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</si>
  <si>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</si>
  <si>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</si>
  <si>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</si>
  <si>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</si>
  <si>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</si>
  <si>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</si>
  <si>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</si>
  <si>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</si>
  <si>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</si>
  <si>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</si>
  <si>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</si>
  <si>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</si>
  <si>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</si>
  <si>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</si>
  <si>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</si>
  <si>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</si>
  <si>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</si>
  <si>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</si>
  <si>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</si>
  <si>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</si>
  <si>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</si>
  <si>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</si>
  <si>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</si>
  <si>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</si>
  <si>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</si>
  <si>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</si>
  <si>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</si>
  <si>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</si>
  <si>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</si>
  <si>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</si>
  <si>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</si>
  <si>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</si>
  <si>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</si>
  <si>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</si>
  <si>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</si>
  <si>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</si>
  <si>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</si>
  <si>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</si>
  <si>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</si>
  <si>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</si>
  <si>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</si>
  <si>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</si>
  <si>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</si>
  <si>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</si>
  <si>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</si>
  <si>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</si>
  <si>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</si>
  <si>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</si>
  <si>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</si>
  <si>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</si>
  <si>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</si>
  <si>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</si>
  <si>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</si>
  <si>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</si>
  <si>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</si>
  <si>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</si>
  <si>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</si>
  <si>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</si>
  <si>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</si>
  <si>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</si>
  <si>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</si>
  <si>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</si>
  <si>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</si>
  <si>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</si>
  <si>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</si>
  <si>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</si>
  <si>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</si>
  <si>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</si>
  <si>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</si>
  <si>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</si>
  <si>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</si>
  <si>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</si>
  <si>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</si>
  <si>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</si>
  <si>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</si>
  <si>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</si>
  <si>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</si>
  <si>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</si>
  <si>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</si>
  <si>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</si>
  <si>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</si>
  <si>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</si>
  <si>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</si>
  <si>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</si>
  <si>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</si>
  <si>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</si>
  <si>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</si>
  <si>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</si>
  <si>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</si>
  <si>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</si>
  <si>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</si>
  <si>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</si>
  <si>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</si>
  <si>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</si>
  <si>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</si>
  <si>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</si>
  <si>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</si>
  <si>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</si>
  <si>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</si>
  <si>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</si>
  <si>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</si>
  <si>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</si>
  <si>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</si>
  <si>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</si>
  <si>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</si>
  <si>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</si>
  <si>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</si>
  <si>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</si>
  <si>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</si>
  <si>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LSST</t>
    <phoneticPr fontId="3" type="noConversion"/>
  </si>
  <si>
    <t>N</t>
    <phoneticPr fontId="3" type="noConversion"/>
  </si>
  <si>
    <t>NW</t>
    <phoneticPr fontId="3" type="noConversion"/>
  </si>
  <si>
    <t xml:space="preserve"> 초반 구름으로 [17:40]에 시작,  [21:35]구름으로 중단후 대기, [22:15]재개, </t>
    <phoneticPr fontId="3" type="noConversion"/>
  </si>
  <si>
    <t>M_043718-043719:M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</si>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</sst>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D80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46199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91.379310344827587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2</v>
      </c>
      <c r="E9" s="117">
        <v>11</v>
      </c>
      <c r="F9" s="117">
        <v>63</v>
      </c>
      <c r="G9" s="115" t="s">
        <v>187</v>
      </c>
      <c r="H9" s="117">
        <v>5</v>
      </c>
      <c r="I9" s="131">
        <v>89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1.5</v>
      </c>
      <c r="E10" s="117">
        <v>10</v>
      </c>
      <c r="F10" s="117">
        <v>60</v>
      </c>
      <c r="G10" s="115" t="s">
        <v>188</v>
      </c>
      <c r="H10" s="117">
        <v>3</v>
      </c>
      <c r="I10" s="120"/>
      <c r="J10" s="118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0.18680555555555556</v>
      </c>
      <c r="D11" s="121">
        <v>2.6</v>
      </c>
      <c r="E11" s="121">
        <v>9</v>
      </c>
      <c r="F11" s="121">
        <v>64</v>
      </c>
      <c r="G11" s="115" t="s">
        <v>191</v>
      </c>
      <c r="H11" s="117">
        <v>2</v>
      </c>
      <c r="I11" s="122"/>
      <c r="J11" s="118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23.478472222222223</v>
      </c>
      <c r="D12" s="11">
        <f>AVERAGE(D9:D11)</f>
        <v>2.0333333333333332</v>
      </c>
      <c r="E12" s="11">
        <f>AVERAGE(E9:E11)</f>
        <v>10</v>
      </c>
      <c r="F12" s="12">
        <f>AVERAGE(F9:F11)</f>
        <v>62.333333333333336</v>
      </c>
      <c r="G12" s="13"/>
      <c r="H12" s="14">
        <f>AVERAGE(H9:H11)</f>
        <v>3.3333333333333335</v>
      </c>
      <c r="I12" s="15"/>
      <c r="J12" s="16">
        <f>AVERAGE(J9:J11)</f>
        <v>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184</v>
      </c>
      <c r="F16" s="115" t="s">
        <v>185</v>
      </c>
      <c r="G16" s="115" t="s">
        <v>186</v>
      </c>
      <c r="H16" s="115" t="s">
        <v>183</v>
      </c>
      <c r="I16" s="115" t="s">
        <v>179</v>
      </c>
      <c r="J16" s="115"/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0.65763888888888888</v>
      </c>
      <c r="D17" s="114">
        <v>0.66041666666666665</v>
      </c>
      <c r="E17" s="114">
        <v>0.73611111111111116</v>
      </c>
      <c r="F17" s="136">
        <v>0.12083333333333333</v>
      </c>
      <c r="G17" s="136">
        <v>0.15902777777777777</v>
      </c>
      <c r="H17" s="136">
        <v>0.18402777777777779</v>
      </c>
      <c r="I17" s="136">
        <v>0.20138888888888887</v>
      </c>
      <c r="J17" s="107"/>
      <c r="K17" s="107"/>
      <c r="L17" s="107"/>
      <c r="M17" s="107"/>
      <c r="N17" s="107"/>
      <c r="O17" s="107"/>
      <c r="P17" s="136">
        <v>0.20625000000000002</v>
      </c>
    </row>
    <row r="18" spans="1:16" s="75" customFormat="1" ht="14.1" customHeight="1" x14ac:dyDescent="0.25">
      <c r="A18" s="31"/>
      <c r="B18" s="21" t="s">
        <v>42</v>
      </c>
      <c r="C18" s="115">
        <v>43464</v>
      </c>
      <c r="D18" s="115">
        <f>C18+1</f>
        <v>43465</v>
      </c>
      <c r="E18" s="115">
        <f t="shared" ref="E18" si="0">D19+1</f>
        <v>43470</v>
      </c>
      <c r="F18" s="115">
        <f t="shared" ref="F18" si="1">E19+1</f>
        <v>43703</v>
      </c>
      <c r="G18" s="115">
        <f t="shared" ref="G18" si="2">F19+1</f>
        <v>43728</v>
      </c>
      <c r="H18" s="115">
        <f t="shared" ref="H18" si="3">G19+1</f>
        <v>43744</v>
      </c>
      <c r="I18" s="115">
        <f t="shared" ref="I18" si="4">H19+1</f>
        <v>43756</v>
      </c>
      <c r="J18" s="115"/>
      <c r="K18" s="90"/>
      <c r="L18" s="90"/>
      <c r="M18" s="90"/>
      <c r="N18" s="90"/>
      <c r="O18" s="90"/>
      <c r="P18" s="115">
        <f>MAX(C18:O19)+1</f>
        <v>43761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43469</v>
      </c>
      <c r="E19" s="119">
        <v>43702</v>
      </c>
      <c r="F19" s="119">
        <v>43727</v>
      </c>
      <c r="G19" s="119">
        <v>43743</v>
      </c>
      <c r="H19" s="119">
        <v>43755</v>
      </c>
      <c r="I19" s="119">
        <f>I18+4</f>
        <v>43760</v>
      </c>
      <c r="J19" s="11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5">IF(ISNUMBER(D18),D19-D18+1,"")</f>
        <v>5</v>
      </c>
      <c r="E20" s="96">
        <f t="shared" si="5"/>
        <v>233</v>
      </c>
      <c r="F20" s="96">
        <f>IF(ISNUMBER(F18),F19-F18+1,"")</f>
        <v>25</v>
      </c>
      <c r="G20" s="96">
        <f>IF(ISNUMBER(G18),G19-G18+1,"")</f>
        <v>16</v>
      </c>
      <c r="H20" s="96">
        <f t="shared" si="5"/>
        <v>12</v>
      </c>
      <c r="I20" s="96">
        <f>IF(ISNUMBER(I18),I19-I18+1,"")</f>
        <v>5</v>
      </c>
      <c r="J20" s="96" t="str">
        <f>IF(ISNUMBER(J18),J19-J18+1,"")</f>
        <v/>
      </c>
      <c r="K20" s="84" t="str">
        <f t="shared" si="5"/>
        <v/>
      </c>
      <c r="L20" s="84" t="str">
        <f t="shared" si="5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4"/>
      <c r="D23" s="114"/>
      <c r="E23" s="115" t="s">
        <v>176</v>
      </c>
      <c r="F23" s="197" t="s">
        <v>180</v>
      </c>
      <c r="G23" s="197"/>
      <c r="H23" s="197"/>
      <c r="I23" s="197"/>
      <c r="J23" s="125"/>
      <c r="K23" s="125"/>
      <c r="L23" s="115" t="s">
        <v>173</v>
      </c>
      <c r="M23" s="197" t="s">
        <v>180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15" t="s">
        <v>172</v>
      </c>
      <c r="F24" s="197" t="s">
        <v>180</v>
      </c>
      <c r="G24" s="197"/>
      <c r="H24" s="197"/>
      <c r="I24" s="197"/>
      <c r="J24" s="126"/>
      <c r="K24" s="126"/>
      <c r="L24" s="115" t="s">
        <v>177</v>
      </c>
      <c r="M24" s="197" t="s">
        <v>180</v>
      </c>
      <c r="N24" s="197"/>
      <c r="O24" s="197"/>
      <c r="P24" s="197"/>
    </row>
    <row r="25" spans="1:16" ht="13.5" customHeight="1" x14ac:dyDescent="0.25">
      <c r="B25" s="198"/>
      <c r="C25" s="114"/>
      <c r="D25" s="114"/>
      <c r="E25" s="115" t="s">
        <v>174</v>
      </c>
      <c r="F25" s="197" t="s">
        <v>180</v>
      </c>
      <c r="G25" s="197"/>
      <c r="H25" s="197"/>
      <c r="I25" s="197"/>
      <c r="J25" s="125"/>
      <c r="K25" s="125"/>
      <c r="L25" s="115" t="s">
        <v>172</v>
      </c>
      <c r="M25" s="197" t="s">
        <v>180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15" t="s">
        <v>173</v>
      </c>
      <c r="F26" s="197" t="s">
        <v>180</v>
      </c>
      <c r="G26" s="197"/>
      <c r="H26" s="197"/>
      <c r="I26" s="197"/>
      <c r="J26" s="126"/>
      <c r="K26" s="126"/>
      <c r="L26" s="115" t="s">
        <v>178</v>
      </c>
      <c r="M26" s="197" t="s">
        <v>180</v>
      </c>
      <c r="N26" s="197"/>
      <c r="O26" s="197"/>
      <c r="P26" s="19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137">
        <v>4.3750000000000004E-2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35">
        <v>0.3972222222222222</v>
      </c>
      <c r="D31" s="134">
        <v>3.8194444444444441E-2</v>
      </c>
      <c r="E31" s="104"/>
      <c r="F31" s="104"/>
      <c r="G31" s="104"/>
      <c r="H31" s="104"/>
      <c r="I31" s="134"/>
      <c r="J31" s="134">
        <v>2.4999999999999998E-2</v>
      </c>
      <c r="K31" s="134">
        <v>2.2916666666666669E-2</v>
      </c>
      <c r="L31" s="134"/>
      <c r="M31" s="104"/>
      <c r="N31" s="104"/>
      <c r="O31" s="127"/>
      <c r="P31" s="97">
        <f>SUM(C31:N31)</f>
        <v>0.48333333333333328</v>
      </c>
    </row>
    <row r="32" spans="1:16" ht="14.1" customHeight="1" x14ac:dyDescent="0.25">
      <c r="B32" s="22" t="s">
        <v>63</v>
      </c>
      <c r="C32" s="135">
        <v>4.1666666666666664E-2</v>
      </c>
      <c r="D32" s="104"/>
      <c r="E32" s="104"/>
      <c r="F32" s="104"/>
      <c r="G32" s="104"/>
      <c r="H32" s="104"/>
      <c r="I32" s="104"/>
      <c r="J32" s="104"/>
      <c r="K32" s="134"/>
      <c r="L32" s="139"/>
      <c r="M32" s="128"/>
      <c r="N32" s="128"/>
      <c r="O32" s="129"/>
      <c r="P32" s="97">
        <f>SUM(C32:N32)</f>
        <v>4.1666666666666664E-2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0.35555555555555551</v>
      </c>
      <c r="D34" s="102">
        <f t="shared" ref="D34:P34" si="6">D31-D32-D33</f>
        <v>3.8194444444444441E-2</v>
      </c>
      <c r="E34" s="92">
        <f t="shared" si="6"/>
        <v>0</v>
      </c>
      <c r="F34" s="92">
        <f t="shared" si="6"/>
        <v>0</v>
      </c>
      <c r="G34" s="92">
        <f t="shared" si="6"/>
        <v>0</v>
      </c>
      <c r="H34" s="92">
        <f t="shared" si="6"/>
        <v>0</v>
      </c>
      <c r="I34" s="92">
        <f t="shared" si="6"/>
        <v>0</v>
      </c>
      <c r="J34" s="92">
        <f t="shared" si="6"/>
        <v>2.4999999999999998E-2</v>
      </c>
      <c r="K34" s="92">
        <f t="shared" si="6"/>
        <v>2.2916666666666669E-2</v>
      </c>
      <c r="L34" s="92">
        <f t="shared" si="6"/>
        <v>0</v>
      </c>
      <c r="M34" s="92">
        <f t="shared" si="6"/>
        <v>0</v>
      </c>
      <c r="N34" s="92">
        <f t="shared" si="6"/>
        <v>0</v>
      </c>
      <c r="O34" s="93"/>
      <c r="P34" s="94">
        <f t="shared" si="6"/>
        <v>0.4416666666666666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5" t="s">
        <v>190</v>
      </c>
      <c r="D36" s="186"/>
      <c r="E36" s="181"/>
      <c r="F36" s="182"/>
      <c r="G36" s="183"/>
      <c r="H36" s="184"/>
      <c r="I36" s="185"/>
      <c r="J36" s="186"/>
      <c r="K36" s="187"/>
      <c r="L36" s="186"/>
      <c r="M36" s="188"/>
      <c r="N36" s="186"/>
      <c r="O36" s="174"/>
      <c r="P36" s="174"/>
    </row>
    <row r="37" spans="2:16" ht="18" customHeight="1" x14ac:dyDescent="0.25">
      <c r="B37" s="177"/>
      <c r="C37" s="200"/>
      <c r="D37" s="200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4" t="s">
        <v>189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2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88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8" t="s">
        <v>67</v>
      </c>
      <c r="C56" s="21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9" t="s">
        <v>68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1"/>
      <c r="N57" s="222" t="s">
        <v>69</v>
      </c>
      <c r="O57" s="220"/>
      <c r="P57" s="223"/>
    </row>
    <row r="58" spans="2:16" ht="17.100000000000001" customHeight="1" x14ac:dyDescent="0.25">
      <c r="B58" s="224" t="s">
        <v>70</v>
      </c>
      <c r="C58" s="225"/>
      <c r="D58" s="226"/>
      <c r="E58" s="224" t="s">
        <v>71</v>
      </c>
      <c r="F58" s="225"/>
      <c r="G58" s="226"/>
      <c r="H58" s="225" t="s">
        <v>72</v>
      </c>
      <c r="I58" s="225"/>
      <c r="J58" s="225"/>
      <c r="K58" s="227" t="s">
        <v>73</v>
      </c>
      <c r="L58" s="225"/>
      <c r="M58" s="228"/>
      <c r="N58" s="229"/>
      <c r="O58" s="225"/>
      <c r="P58" s="230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</v>
      </c>
      <c r="D72" s="231">
        <v>-157</v>
      </c>
      <c r="E72" s="73" t="s">
        <v>116</v>
      </c>
      <c r="F72" s="108">
        <v>19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-124.5</v>
      </c>
      <c r="D73" s="231">
        <v>-125</v>
      </c>
      <c r="E73" s="74" t="s">
        <v>120</v>
      </c>
      <c r="F73" s="110">
        <v>33</v>
      </c>
      <c r="G73" s="232">
        <v>37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-204.9</v>
      </c>
      <c r="D74" s="231">
        <v>-204.7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-112.57899999999999</v>
      </c>
      <c r="D75" s="231">
        <v>-113.1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24.57</v>
      </c>
      <c r="D76" s="231">
        <v>23.8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28.545999999999999</v>
      </c>
      <c r="D77" s="231">
        <v>27.78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21.6</v>
      </c>
      <c r="D78" s="231">
        <v>20.56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22.3</v>
      </c>
      <c r="D79" s="231">
        <v>21.39</v>
      </c>
      <c r="E79" s="73" t="s">
        <v>150</v>
      </c>
      <c r="F79" s="108">
        <v>13</v>
      </c>
      <c r="G79" s="231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5.63E-5</v>
      </c>
      <c r="D80" s="235">
        <v>5.8E-5</v>
      </c>
      <c r="E80" s="74" t="s">
        <v>155</v>
      </c>
      <c r="F80" s="110">
        <v>57</v>
      </c>
      <c r="G80" s="232">
        <v>68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182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03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2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4"/>
    </row>
    <row r="89" spans="2:16" ht="15" customHeight="1" x14ac:dyDescent="0.25">
      <c r="B89" s="215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7"/>
    </row>
    <row r="90" spans="2:16" ht="15" customHeight="1" x14ac:dyDescent="0.25">
      <c r="B90" s="212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</row>
    <row r="91" spans="2:16" ht="15" customHeight="1" x14ac:dyDescent="0.25">
      <c r="B91" s="212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2026-06-27T05:00:56Z</dcterms:modified>
</cp:coreProperties>
</file>