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6\6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 s="1"/>
  <c r="G18" i="1"/>
  <c r="F18" i="1"/>
  <c r="E18" i="1"/>
  <c r="D18" i="1" l="1"/>
  <c r="P18" i="1" s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<sst xmlns="http://schemas.openxmlformats.org/spreadsheetml/2006/main" count="212" uniqueCount="192">
  <si>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</si>
  <si>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</si>
  <si>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</si>
  <si>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</si>
  <si>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</si>
  <si>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</si>
  <si>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</si>
  <si>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</si>
  <si>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</si>
  <si>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</si>
  <si>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</si>
  <si>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</si>
  <si>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</si>
  <si>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</si>
  <si>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</si>
  <si>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</si>
  <si>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</si>
  <si>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</si>
  <si>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</si>
  <si>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</si>
  <si>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</si>
  <si>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</si>
  <si>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</si>
  <si>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</si>
  <si>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</si>
  <si>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</si>
  <si>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</si>
  <si>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</si>
  <si>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</si>
  <si>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</si>
  <si>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</si>
  <si>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</si>
  <si>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</si>
  <si>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</si>
  <si>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</si>
  <si>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</si>
  <si>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</si>
  <si>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</si>
  <si>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</si>
  <si>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</si>
  <si>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</si>
  <si>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</si>
  <si>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</si>
  <si>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</si>
  <si>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</si>
  <si>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</si>
  <si>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</si>
  <si>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</si>
  <si>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</si>
  <si>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</si>
  <si>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</si>
  <si>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</si>
  <si>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</si>
  <si>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</si>
  <si>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</si>
  <si>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</si>
  <si>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</si>
  <si>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</si>
  <si>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</si>
  <si>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</si>
  <si>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</si>
  <si>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</si>
  <si>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</si>
  <si>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</si>
  <si>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</si>
  <si>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</si>
  <si>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</si>
  <si>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</si>
  <si>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</si>
  <si>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</si>
  <si>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</si>
  <si>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</si>
  <si>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</si>
  <si>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</si>
  <si>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</si>
  <si>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</si>
  <si>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</si>
  <si>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</si>
  <si>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</si>
  <si>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</si>
  <si>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</si>
  <si>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</si>
  <si>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</si>
  <si>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</si>
  <si>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</si>
  <si>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</si>
  <si>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</si>
  <si>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</si>
  <si>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</si>
  <si>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</si>
  <si>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</si>
  <si>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</si>
  <si>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</si>
  <si>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</si>
  <si>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</si>
  <si>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</si>
  <si>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</si>
  <si>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</si>
  <si>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</si>
  <si>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</si>
  <si>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</si>
  <si>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</si>
  <si>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</si>
  <si>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</si>
  <si>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</si>
  <si>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</si>
  <si>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</si>
  <si>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</si>
  <si>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</si>
  <si>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</si>
  <si>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</si>
  <si>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</si>
  <si>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</si>
  <si>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</si>
  <si>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</si>
  <si>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</si>
  <si>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</si>
  <si>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</si>
  <si>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</si>
  <si>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</si>
  <si>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</si>
  <si>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</si>
  <si>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</si>
  <si>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</si>
  <si>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</si>
  <si>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</si>
  <si>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</si>
  <si>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</si>
  <si>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</si>
  <si>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</si>
  <si>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</si>
  <si>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</si>
  <si>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</si>
  <si>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</si>
  <si>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</si>
  <si>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</si>
  <si>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</si>
  <si>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</si>
  <si>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</si>
  <si>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</si>
  <si>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</si>
  <si>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</si>
  <si>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</si>
  <si>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</si>
  <si>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</si>
  <si>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</si>
  <si>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</si>
  <si>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</si>
  <si>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</si>
  <si>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</si>
  <si>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</si>
  <si>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</si>
  <si>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</si>
  <si>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</si>
  <si>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</si>
  <si>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</si>
  <si>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</si>
  <si>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</si>
  <si>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</si>
  <si>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</si>
  <si>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</si>
  <si>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</si>
  <si>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</si>
  <si>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</si>
  <si>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</si>
  <si>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</si>
  <si>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</si>
  <si>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</si>
  <si>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</si>
  <si>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</si>
  <si>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</si>
  <si>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</si>
  <si>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</si>
  <si>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</si>
  <si>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</si>
  <si>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</si>
  <si>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B</t>
    <phoneticPr fontId="4" type="noConversion"/>
  </si>
  <si>
    <t>R</t>
    <phoneticPr fontId="4" type="noConversion"/>
  </si>
  <si>
    <t>B</t>
    <phoneticPr fontId="4" type="noConversion"/>
  </si>
  <si>
    <t>ALL</t>
    <phoneticPr fontId="3" type="noConversion"/>
  </si>
  <si>
    <t xml:space="preserve"> /  /  /  /</t>
    <phoneticPr fontId="3" type="noConversion"/>
  </si>
  <si>
    <t xml:space="preserve"> /  /  /  /</t>
    <phoneticPr fontId="3" type="noConversion"/>
  </si>
  <si>
    <t>김부진</t>
    <phoneticPr fontId="3" type="noConversion"/>
  </si>
  <si>
    <t>1) 방풍막 연결</t>
    <phoneticPr fontId="3" type="noConversion"/>
  </si>
  <si>
    <t>NE</t>
    <phoneticPr fontId="3" type="noConversion"/>
  </si>
  <si>
    <t>BLG</t>
    <phoneticPr fontId="3" type="noConversion"/>
  </si>
  <si>
    <t>KSP</t>
    <phoneticPr fontId="3" type="noConversion"/>
  </si>
  <si>
    <t>LSST</t>
    <phoneticPr fontId="3" type="noConversion"/>
  </si>
  <si>
    <t>W</t>
    <phoneticPr fontId="3" type="noConversion"/>
  </si>
  <si>
    <t xml:space="preserve">2) [00:45] 초점 초기화 </t>
    <phoneticPr fontId="3" type="noConversion"/>
  </si>
  <si>
    <t>S</t>
    <phoneticPr fontId="3" type="noConversion"/>
  </si>
  <si>
    <t xml:space="preserve"> 초기 고습과 짙은 구름으로 대기중,  [00:40]시작,  [04:22] 중단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</si>
</sst>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7"/>
      <color theme="1"/>
      <name val="맑은 고딕"/>
      <family val="2"/>
      <scheme val="minor"/>
    </font>
    <font>
      <sz val="7.5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5" fillId="0" borderId="0">
      <alignment vertical="center"/>
    </xf>
  </cellStyleXfs>
  <cellXfs count="23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6" fillId="0" borderId="0" xfId="0" applyNumberFormat="1" applyFont="1" applyAlignment="1" applyProtection="1">
      <alignment vertical="center"/>
    </xf>
    <xf numFmtId="0" fontId="46" fillId="0" borderId="0" xfId="0" applyFont="1" applyAlignment="1" applyProtection="1"/>
    <xf numFmtId="0" fontId="47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49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48" fillId="5" borderId="17" xfId="0" applyNumberFormat="1" applyFont="1" applyFill="1" applyBorder="1" applyAlignment="1" applyProtection="1">
      <alignment horizontal="center" vertical="center"/>
    </xf>
    <xf numFmtId="177" fontId="48" fillId="5" borderId="21" xfId="0" applyNumberFormat="1" applyFont="1" applyFill="1" applyBorder="1" applyAlignment="1" applyProtection="1">
      <alignment horizontal="center" vertical="center"/>
    </xf>
    <xf numFmtId="177" fontId="50" fillId="8" borderId="19" xfId="0" applyNumberFormat="1" applyFont="1" applyFill="1" applyBorder="1" applyAlignment="1" applyProtection="1">
      <alignment horizontal="center" vertical="center"/>
      <protection locked="0"/>
    </xf>
    <xf numFmtId="177" fontId="50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48" fillId="12" borderId="4" xfId="0" applyNumberFormat="1" applyFont="1" applyFill="1" applyBorder="1" applyAlignment="1" applyProtection="1">
      <alignment horizontal="center" vertical="center"/>
    </xf>
    <xf numFmtId="0" fontId="34" fillId="0" borderId="1" xfId="0" applyFont="1" applyBorder="1" applyAlignment="1" applyProtection="1">
      <alignment horizontal="center" vertical="center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48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8" borderId="18" xfId="0" applyNumberFormat="1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48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52" fillId="0" borderId="1" xfId="0" applyFont="1" applyBorder="1" applyAlignment="1" applyProtection="1">
      <alignment horizontal="center" vertical="center"/>
    </xf>
    <xf numFmtId="177" fontId="34" fillId="2" borderId="1" xfId="1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2" borderId="16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50" fillId="7" borderId="16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82" fontId="34" fillId="2" borderId="1" xfId="0" applyNumberFormat="1" applyFont="1" applyFill="1" applyBorder="1" applyAlignment="1" applyProtection="1">
      <alignment horizontal="center" vertical="center"/>
      <protection locked="0"/>
    </xf>
    <xf numFmtId="180" fontId="4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1" xfId="0" applyFont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9" fillId="0" borderId="51" xfId="0" applyFont="1" applyBorder="1" applyAlignment="1" applyProtection="1">
      <alignment horizontal="center" vertical="center"/>
    </xf>
    <xf numFmtId="0" fontId="49" fillId="0" borderId="9" xfId="0" applyFont="1" applyBorder="1" applyAlignment="1" applyProtection="1">
      <alignment horizontal="center" vertical="center"/>
    </xf>
    <xf numFmtId="0" fontId="49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46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0" fontId="34" fillId="9" borderId="10" xfId="0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20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9" zoomScale="130" zoomScaleNormal="130" workbookViewId="0">
      <selection activeCell="B86" sqref="B86:P8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9" t="s">
        <v>0</v>
      </c>
      <c r="C2" s="189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90">
        <v>46196</v>
      </c>
      <c r="D3" s="191"/>
      <c r="E3" s="1"/>
      <c r="F3" s="1"/>
      <c r="G3" s="1"/>
      <c r="H3" s="1"/>
      <c r="I3" s="1"/>
      <c r="J3" s="1"/>
      <c r="K3" s="32" t="s">
        <v>2</v>
      </c>
      <c r="L3" s="192">
        <f>(P31-(P32+P33))/P31*100</f>
        <v>33.893129770992374</v>
      </c>
      <c r="M3" s="192"/>
      <c r="N3" s="32" t="s">
        <v>3</v>
      </c>
      <c r="O3" s="192">
        <f>(P31-P33)/P31*100</f>
        <v>100</v>
      </c>
      <c r="P3" s="192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9" t="s">
        <v>6</v>
      </c>
      <c r="C7" s="189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7" t="s">
        <v>21</v>
      </c>
      <c r="C9" s="114">
        <v>0.70833333333333337</v>
      </c>
      <c r="D9" s="117"/>
      <c r="E9" s="117">
        <v>3</v>
      </c>
      <c r="F9" s="117">
        <v>83</v>
      </c>
      <c r="G9" s="115" t="s">
        <v>188</v>
      </c>
      <c r="H9" s="117">
        <v>2</v>
      </c>
      <c r="I9" s="131">
        <v>52.5</v>
      </c>
      <c r="J9" s="118">
        <f>IF(L9, 1, 0) + IF(M9, 2, 0) + IF(N9, 4, 0) + IF(O9, 8, 0) + IF(P9, 16, 0)</f>
        <v>12</v>
      </c>
      <c r="K9" s="7" t="b">
        <v>0</v>
      </c>
      <c r="L9" s="7" t="b">
        <v>0</v>
      </c>
      <c r="M9" s="7" t="b">
        <v>0</v>
      </c>
      <c r="N9" s="7" t="b">
        <v>1</v>
      </c>
      <c r="O9" s="7" t="b">
        <v>1</v>
      </c>
      <c r="P9" s="7" t="b">
        <v>0</v>
      </c>
    </row>
    <row r="10" spans="1:16" s="75" customFormat="1" ht="14.25" customHeight="1" x14ac:dyDescent="0.25">
      <c r="B10" s="103" t="s">
        <v>22</v>
      </c>
      <c r="C10" s="114">
        <v>0.9375</v>
      </c>
      <c r="D10" s="117"/>
      <c r="E10" s="117">
        <v>2</v>
      </c>
      <c r="F10" s="117">
        <v>88</v>
      </c>
      <c r="G10" s="115" t="s">
        <v>184</v>
      </c>
      <c r="H10" s="117">
        <v>6</v>
      </c>
      <c r="I10" s="120"/>
      <c r="J10" s="118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6" t="s">
        <v>23</v>
      </c>
      <c r="C11" s="123">
        <v>0.17361111111111113</v>
      </c>
      <c r="D11" s="121">
        <v>1.5</v>
      </c>
      <c r="E11" s="121">
        <v>3</v>
      </c>
      <c r="F11" s="121">
        <v>78</v>
      </c>
      <c r="G11" s="115" t="s">
        <v>190</v>
      </c>
      <c r="H11" s="117">
        <v>2</v>
      </c>
      <c r="I11" s="122"/>
      <c r="J11" s="118">
        <f>IF(L11, 1, 0) + IF(M11, 2, 0) + IF(N11, 4, 0) + IF(O11, 8, 0) + IF(P11, 16, 0)</f>
        <v>1</v>
      </c>
      <c r="K11" s="77" t="b">
        <v>0</v>
      </c>
      <c r="L11" s="77" t="b">
        <v>1</v>
      </c>
      <c r="M11" s="77" t="b">
        <v>0</v>
      </c>
      <c r="N11" s="77" t="b">
        <v>0</v>
      </c>
      <c r="O11" s="77" t="b">
        <v>0</v>
      </c>
      <c r="P11" s="77" t="b">
        <v>0</v>
      </c>
    </row>
    <row r="12" spans="1:16" ht="14.25" customHeight="1" thickBot="1" x14ac:dyDescent="0.3">
      <c r="B12" s="10" t="s">
        <v>24</v>
      </c>
      <c r="C12" s="95">
        <f>(24-C9)+C11</f>
        <v>23.465277777777779</v>
      </c>
      <c r="D12" s="11">
        <f>AVERAGE(D9:D11)</f>
        <v>1.5</v>
      </c>
      <c r="E12" s="11">
        <f>AVERAGE(E9:E11)</f>
        <v>2.6666666666666665</v>
      </c>
      <c r="F12" s="12">
        <f>AVERAGE(F9:F11)</f>
        <v>83</v>
      </c>
      <c r="G12" s="13"/>
      <c r="H12" s="14">
        <f>AVERAGE(H9:H11)</f>
        <v>3.3333333333333335</v>
      </c>
      <c r="I12" s="15"/>
      <c r="J12" s="16">
        <f>AVERAGE(J9:J11)</f>
        <v>5.666666666666667</v>
      </c>
      <c r="K12" s="78"/>
      <c r="L12" s="78"/>
      <c r="M12" s="78"/>
      <c r="N12" s="78"/>
      <c r="O12" s="78"/>
      <c r="P12" s="78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9" t="s">
        <v>25</v>
      </c>
      <c r="C14" s="189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33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3" t="s">
        <v>175</v>
      </c>
      <c r="D16" s="116" t="s">
        <v>179</v>
      </c>
      <c r="E16" s="115" t="s">
        <v>185</v>
      </c>
      <c r="F16" s="115" t="s">
        <v>186</v>
      </c>
      <c r="G16" s="115" t="s">
        <v>187</v>
      </c>
      <c r="H16" s="115" t="s">
        <v>179</v>
      </c>
      <c r="I16" s="115"/>
      <c r="J16" s="115"/>
      <c r="K16" s="115"/>
      <c r="L16" s="90"/>
      <c r="M16" s="90"/>
      <c r="N16" s="90"/>
      <c r="O16" s="90"/>
      <c r="P16" s="113" t="s">
        <v>175</v>
      </c>
    </row>
    <row r="17" spans="1:16" s="75" customFormat="1" ht="14.1" customHeight="1" x14ac:dyDescent="0.25">
      <c r="A17" s="31"/>
      <c r="B17" s="21" t="s">
        <v>41</v>
      </c>
      <c r="C17" s="114">
        <v>0.61875000000000002</v>
      </c>
      <c r="D17" s="114">
        <v>0.62152777777777779</v>
      </c>
      <c r="E17" s="136">
        <v>2.7777777777777776E-2</v>
      </c>
      <c r="F17" s="136">
        <v>0.125</v>
      </c>
      <c r="G17" s="136">
        <v>0.15625</v>
      </c>
      <c r="H17" s="136">
        <v>0.18194444444444444</v>
      </c>
      <c r="I17" s="107"/>
      <c r="J17" s="107"/>
      <c r="K17" s="107"/>
      <c r="L17" s="107"/>
      <c r="M17" s="107"/>
      <c r="N17" s="107"/>
      <c r="O17" s="107"/>
      <c r="P17" s="136">
        <v>0.1875</v>
      </c>
    </row>
    <row r="18" spans="1:16" s="75" customFormat="1" ht="14.1" customHeight="1" x14ac:dyDescent="0.25">
      <c r="A18" s="31"/>
      <c r="B18" s="21" t="s">
        <v>42</v>
      </c>
      <c r="C18" s="115">
        <v>43118</v>
      </c>
      <c r="D18" s="115">
        <f>C18+1</f>
        <v>43119</v>
      </c>
      <c r="E18" s="115">
        <f t="shared" ref="E18" si="0">D19+1</f>
        <v>43124</v>
      </c>
      <c r="F18" s="115">
        <f t="shared" ref="F18" si="1">E19+1</f>
        <v>43184</v>
      </c>
      <c r="G18" s="115">
        <f t="shared" ref="G18" si="2">F19+1</f>
        <v>43206</v>
      </c>
      <c r="H18" s="115">
        <f t="shared" ref="H18:I18" si="3">G19+1</f>
        <v>43222</v>
      </c>
      <c r="I18" s="115"/>
      <c r="J18" s="115"/>
      <c r="K18" s="115"/>
      <c r="L18" s="90"/>
      <c r="M18" s="90"/>
      <c r="N18" s="90"/>
      <c r="O18" s="90"/>
      <c r="P18" s="115">
        <f>MAX(C18:O19)+1</f>
        <v>43227</v>
      </c>
    </row>
    <row r="19" spans="1:16" s="75" customFormat="1" ht="14.1" customHeight="1" thickBot="1" x14ac:dyDescent="0.3">
      <c r="A19" s="31"/>
      <c r="B19" s="9" t="s">
        <v>43</v>
      </c>
      <c r="C19" s="79"/>
      <c r="D19" s="115">
        <v>43123</v>
      </c>
      <c r="E19" s="119">
        <v>43183</v>
      </c>
      <c r="F19" s="119">
        <v>43205</v>
      </c>
      <c r="G19" s="119">
        <v>43221</v>
      </c>
      <c r="H19" s="119">
        <f>H18+4</f>
        <v>43226</v>
      </c>
      <c r="I19" s="119"/>
      <c r="J19" s="119"/>
      <c r="K19" s="119"/>
      <c r="L19" s="89"/>
      <c r="M19" s="89"/>
      <c r="N19" s="89"/>
      <c r="O19" s="89"/>
      <c r="P19" s="79"/>
    </row>
    <row r="20" spans="1:16" ht="14.1" customHeight="1" thickBot="1" x14ac:dyDescent="0.3">
      <c r="B20" s="19" t="s">
        <v>44</v>
      </c>
      <c r="C20" s="85"/>
      <c r="D20" s="86">
        <f t="shared" ref="D20:L20" si="4">IF(ISNUMBER(D18),D19-D18+1,"")</f>
        <v>5</v>
      </c>
      <c r="E20" s="96">
        <f t="shared" si="4"/>
        <v>60</v>
      </c>
      <c r="F20" s="96">
        <f>IF(ISNUMBER(F18),F19-F18+1,"")</f>
        <v>22</v>
      </c>
      <c r="G20" s="96">
        <f>IF(ISNUMBER(G18),G19-G18+1,"")</f>
        <v>16</v>
      </c>
      <c r="H20" s="96">
        <f t="shared" si="4"/>
        <v>5</v>
      </c>
      <c r="I20" s="96" t="str">
        <f>IF(ISNUMBER(I18),I19-I18+1,"")</f>
        <v/>
      </c>
      <c r="J20" s="96" t="str">
        <f>IF(ISNUMBER(J18),J19-J18+1,"")</f>
        <v/>
      </c>
      <c r="K20" s="84" t="str">
        <f t="shared" si="4"/>
        <v/>
      </c>
      <c r="L20" s="84" t="str">
        <f t="shared" si="4"/>
        <v/>
      </c>
      <c r="M20" s="84" t="str">
        <f>IF(ISNUMBER(M18),M19-M18+1,"")</f>
        <v/>
      </c>
      <c r="N20" s="84" t="str">
        <f>IF(ISNUMBER(N18),N19-N18+1,"")</f>
        <v/>
      </c>
      <c r="O20" s="84" t="str">
        <f>IF(ISNUMBER(O18),O19-O18+1,"")</f>
        <v/>
      </c>
      <c r="P20" s="85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8" t="s">
        <v>45</v>
      </c>
      <c r="C22" s="21" t="s">
        <v>21</v>
      </c>
      <c r="D22" s="21" t="s">
        <v>23</v>
      </c>
      <c r="E22" s="21" t="s">
        <v>46</v>
      </c>
      <c r="F22" s="199" t="s">
        <v>47</v>
      </c>
      <c r="G22" s="199"/>
      <c r="H22" s="199"/>
      <c r="I22" s="199"/>
      <c r="J22" s="21" t="s">
        <v>21</v>
      </c>
      <c r="K22" s="21" t="s">
        <v>23</v>
      </c>
      <c r="L22" s="21" t="s">
        <v>46</v>
      </c>
      <c r="M22" s="199" t="s">
        <v>47</v>
      </c>
      <c r="N22" s="199"/>
      <c r="O22" s="199"/>
      <c r="P22" s="199"/>
    </row>
    <row r="23" spans="1:16" ht="13.5" customHeight="1" x14ac:dyDescent="0.25">
      <c r="B23" s="198"/>
      <c r="C23" s="114"/>
      <c r="D23" s="114"/>
      <c r="E23" s="115" t="s">
        <v>176</v>
      </c>
      <c r="F23" s="197" t="s">
        <v>181</v>
      </c>
      <c r="G23" s="197"/>
      <c r="H23" s="197"/>
      <c r="I23" s="197"/>
      <c r="J23" s="125"/>
      <c r="K23" s="125"/>
      <c r="L23" s="115" t="s">
        <v>173</v>
      </c>
      <c r="M23" s="197" t="s">
        <v>180</v>
      </c>
      <c r="N23" s="197"/>
      <c r="O23" s="197"/>
      <c r="P23" s="197"/>
    </row>
    <row r="24" spans="1:16" ht="13.5" customHeight="1" x14ac:dyDescent="0.25">
      <c r="B24" s="198"/>
      <c r="C24" s="114"/>
      <c r="D24" s="114"/>
      <c r="E24" s="115" t="s">
        <v>172</v>
      </c>
      <c r="F24" s="197" t="s">
        <v>181</v>
      </c>
      <c r="G24" s="197"/>
      <c r="H24" s="197"/>
      <c r="I24" s="197"/>
      <c r="J24" s="126"/>
      <c r="K24" s="126"/>
      <c r="L24" s="115" t="s">
        <v>177</v>
      </c>
      <c r="M24" s="197" t="s">
        <v>180</v>
      </c>
      <c r="N24" s="197"/>
      <c r="O24" s="197"/>
      <c r="P24" s="197"/>
    </row>
    <row r="25" spans="1:16" ht="13.5" customHeight="1" x14ac:dyDescent="0.25">
      <c r="B25" s="198"/>
      <c r="C25" s="114"/>
      <c r="D25" s="114"/>
      <c r="E25" s="115" t="s">
        <v>174</v>
      </c>
      <c r="F25" s="197" t="s">
        <v>181</v>
      </c>
      <c r="G25" s="197"/>
      <c r="H25" s="197"/>
      <c r="I25" s="197"/>
      <c r="J25" s="125"/>
      <c r="K25" s="125"/>
      <c r="L25" s="115" t="s">
        <v>172</v>
      </c>
      <c r="M25" s="197" t="s">
        <v>180</v>
      </c>
      <c r="N25" s="197"/>
      <c r="O25" s="197"/>
      <c r="P25" s="197"/>
    </row>
    <row r="26" spans="1:16" ht="13.5" customHeight="1" x14ac:dyDescent="0.25">
      <c r="B26" s="198"/>
      <c r="C26" s="114"/>
      <c r="D26" s="114"/>
      <c r="E26" s="115" t="s">
        <v>173</v>
      </c>
      <c r="F26" s="197" t="s">
        <v>181</v>
      </c>
      <c r="G26" s="197"/>
      <c r="H26" s="197"/>
      <c r="I26" s="197"/>
      <c r="J26" s="126"/>
      <c r="K26" s="126"/>
      <c r="L26" s="115" t="s">
        <v>178</v>
      </c>
      <c r="M26" s="197" t="s">
        <v>180</v>
      </c>
      <c r="N26" s="197"/>
      <c r="O26" s="197"/>
      <c r="P26" s="197"/>
    </row>
    <row r="27" spans="1:16" ht="13.5" customHeight="1" x14ac:dyDescent="0.25">
      <c r="B27" s="1"/>
      <c r="C27" s="91"/>
      <c r="D27" s="9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</row>
    <row r="28" spans="1:16" ht="14.1" customHeight="1" thickBot="1" x14ac:dyDescent="0.3">
      <c r="B28" s="189" t="s">
        <v>48</v>
      </c>
      <c r="C28" s="189"/>
      <c r="D28" s="189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5">
        <v>0.3979166666666667</v>
      </c>
      <c r="D30" s="137">
        <v>4.3055555555555562E-2</v>
      </c>
      <c r="E30" s="130"/>
      <c r="F30" s="130"/>
      <c r="G30" s="130"/>
      <c r="H30" s="130"/>
      <c r="I30" s="137"/>
      <c r="J30" s="137">
        <v>2.0833333333333332E-2</v>
      </c>
      <c r="K30" s="138"/>
      <c r="L30" s="137"/>
      <c r="M30" s="130"/>
      <c r="N30" s="130"/>
      <c r="O30" s="130"/>
      <c r="P30" s="97">
        <f>SUM(C30:J30,L30:N30)</f>
        <v>0.46180555555555558</v>
      </c>
    </row>
    <row r="31" spans="1:16" ht="14.1" customHeight="1" x14ac:dyDescent="0.25">
      <c r="B31" s="22" t="s">
        <v>167</v>
      </c>
      <c r="C31" s="135">
        <v>0.3979166666666667</v>
      </c>
      <c r="D31" s="134">
        <v>3.125E-2</v>
      </c>
      <c r="E31" s="104"/>
      <c r="F31" s="104"/>
      <c r="G31" s="104"/>
      <c r="H31" s="104"/>
      <c r="I31" s="134"/>
      <c r="J31" s="134">
        <v>2.5694444444444447E-2</v>
      </c>
      <c r="K31" s="134"/>
      <c r="L31" s="134"/>
      <c r="M31" s="104"/>
      <c r="N31" s="104"/>
      <c r="O31" s="127"/>
      <c r="P31" s="97">
        <f>SUM(C31:N31)</f>
        <v>0.45486111111111116</v>
      </c>
    </row>
    <row r="32" spans="1:16" ht="14.1" customHeight="1" x14ac:dyDescent="0.25">
      <c r="B32" s="22" t="s">
        <v>63</v>
      </c>
      <c r="C32" s="135">
        <v>0.30069444444444443</v>
      </c>
      <c r="D32" s="134"/>
      <c r="E32" s="104"/>
      <c r="F32" s="104"/>
      <c r="G32" s="104"/>
      <c r="H32" s="104"/>
      <c r="I32" s="134"/>
      <c r="J32" s="134"/>
      <c r="K32" s="134"/>
      <c r="L32" s="139"/>
      <c r="M32" s="128"/>
      <c r="N32" s="128"/>
      <c r="O32" s="129"/>
      <c r="P32" s="97">
        <f>SUM(C32:N32)</f>
        <v>0.30069444444444443</v>
      </c>
    </row>
    <row r="33" spans="2:16" ht="14.1" customHeight="1" thickBot="1" x14ac:dyDescent="0.3">
      <c r="B33" s="22" t="s">
        <v>64</v>
      </c>
      <c r="C33" s="106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100"/>
      <c r="P33" s="98">
        <f>SUM(C33:N33)</f>
        <v>0</v>
      </c>
    </row>
    <row r="34" spans="2:16" ht="14.1" customHeight="1" x14ac:dyDescent="0.25">
      <c r="B34" s="69" t="s">
        <v>165</v>
      </c>
      <c r="C34" s="92">
        <f>C31-C32-C33</f>
        <v>9.7222222222222265E-2</v>
      </c>
      <c r="D34" s="102">
        <f t="shared" ref="D34:P34" si="5">D31-D32-D33</f>
        <v>3.125E-2</v>
      </c>
      <c r="E34" s="92">
        <f t="shared" si="5"/>
        <v>0</v>
      </c>
      <c r="F34" s="92">
        <f t="shared" si="5"/>
        <v>0</v>
      </c>
      <c r="G34" s="92">
        <f t="shared" si="5"/>
        <v>0</v>
      </c>
      <c r="H34" s="92">
        <f t="shared" si="5"/>
        <v>0</v>
      </c>
      <c r="I34" s="92">
        <f t="shared" si="5"/>
        <v>0</v>
      </c>
      <c r="J34" s="92">
        <f t="shared" si="5"/>
        <v>2.5694444444444447E-2</v>
      </c>
      <c r="K34" s="92">
        <f t="shared" si="5"/>
        <v>0</v>
      </c>
      <c r="L34" s="92">
        <f t="shared" si="5"/>
        <v>0</v>
      </c>
      <c r="M34" s="92">
        <f t="shared" si="5"/>
        <v>0</v>
      </c>
      <c r="N34" s="92">
        <f t="shared" si="5"/>
        <v>0</v>
      </c>
      <c r="O34" s="93"/>
      <c r="P34" s="94">
        <f t="shared" si="5"/>
        <v>0.15416666666666673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76" t="s">
        <v>65</v>
      </c>
      <c r="C36" s="181"/>
      <c r="D36" s="182"/>
      <c r="E36" s="181"/>
      <c r="F36" s="182"/>
      <c r="G36" s="183"/>
      <c r="H36" s="184"/>
      <c r="I36" s="185"/>
      <c r="J36" s="186"/>
      <c r="K36" s="187"/>
      <c r="L36" s="186"/>
      <c r="M36" s="188"/>
      <c r="N36" s="186"/>
      <c r="O36" s="174"/>
      <c r="P36" s="174"/>
    </row>
    <row r="37" spans="2:16" ht="18" customHeight="1" x14ac:dyDescent="0.25">
      <c r="B37" s="177"/>
      <c r="C37" s="200"/>
      <c r="D37" s="200"/>
      <c r="E37" s="175"/>
      <c r="F37" s="174"/>
      <c r="G37" s="179"/>
      <c r="H37" s="174"/>
      <c r="I37" s="175"/>
      <c r="J37" s="174"/>
      <c r="K37" s="175"/>
      <c r="L37" s="174"/>
      <c r="M37" s="180"/>
      <c r="N37" s="174"/>
      <c r="O37" s="174"/>
      <c r="P37" s="174"/>
    </row>
    <row r="38" spans="2:16" ht="18" customHeight="1" x14ac:dyDescent="0.25">
      <c r="B38" s="177"/>
      <c r="C38" s="179"/>
      <c r="D38" s="174"/>
      <c r="E38" s="175"/>
      <c r="F38" s="174"/>
      <c r="G38" s="175"/>
      <c r="H38" s="174"/>
      <c r="I38" s="175"/>
      <c r="J38" s="174"/>
      <c r="K38" s="175"/>
      <c r="L38" s="174"/>
      <c r="M38" s="175"/>
      <c r="N38" s="174"/>
      <c r="O38" s="174"/>
      <c r="P38" s="174"/>
    </row>
    <row r="39" spans="2:16" ht="18" customHeight="1" x14ac:dyDescent="0.25">
      <c r="B39" s="177"/>
      <c r="C39" s="174"/>
      <c r="D39" s="174"/>
      <c r="E39" s="175"/>
      <c r="F39" s="174"/>
      <c r="G39" s="179"/>
      <c r="H39" s="174"/>
      <c r="I39" s="175"/>
      <c r="J39" s="174"/>
      <c r="K39" s="175"/>
      <c r="L39" s="174"/>
      <c r="M39" s="179"/>
      <c r="N39" s="174"/>
      <c r="O39" s="174"/>
      <c r="P39" s="174"/>
    </row>
    <row r="40" spans="2:16" ht="18" customHeight="1" x14ac:dyDescent="0.25">
      <c r="B40" s="177"/>
      <c r="C40" s="174"/>
      <c r="D40" s="174"/>
      <c r="E40" s="174"/>
      <c r="F40" s="174"/>
      <c r="G40" s="174"/>
      <c r="H40" s="174"/>
      <c r="I40" s="174"/>
      <c r="J40" s="174"/>
      <c r="K40" s="175"/>
      <c r="L40" s="174"/>
      <c r="M40" s="174"/>
      <c r="N40" s="174"/>
      <c r="O40" s="174"/>
      <c r="P40" s="174"/>
    </row>
    <row r="41" spans="2:16" ht="18" customHeight="1" x14ac:dyDescent="0.25">
      <c r="B41" s="178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8" t="s">
        <v>66</v>
      </c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70"/>
    </row>
    <row r="44" spans="2:16" ht="14.1" customHeight="1" x14ac:dyDescent="0.25">
      <c r="B44" s="194" t="s">
        <v>191</v>
      </c>
      <c r="C44" s="229"/>
      <c r="D44" s="229"/>
      <c r="E44" s="229"/>
      <c r="F44" s="229"/>
      <c r="G44" s="229"/>
      <c r="H44" s="229"/>
      <c r="I44" s="229"/>
      <c r="J44" s="229"/>
      <c r="K44" s="229"/>
      <c r="L44" s="229"/>
      <c r="M44" s="229"/>
      <c r="N44" s="229"/>
      <c r="O44" s="229"/>
      <c r="P44" s="230"/>
    </row>
    <row r="45" spans="2:16" ht="14.1" customHeight="1" x14ac:dyDescent="0.25">
      <c r="B45" s="152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4"/>
    </row>
    <row r="46" spans="2:16" ht="14.1" customHeight="1" x14ac:dyDescent="0.25">
      <c r="B46" s="171"/>
      <c r="C46" s="172"/>
      <c r="D46" s="172"/>
      <c r="E46" s="172"/>
      <c r="F46" s="172"/>
      <c r="G46" s="172"/>
      <c r="H46" s="172"/>
      <c r="I46" s="172"/>
      <c r="J46" s="172"/>
      <c r="K46" s="172"/>
      <c r="L46" s="172"/>
      <c r="M46" s="172"/>
      <c r="N46" s="172"/>
      <c r="O46" s="172"/>
      <c r="P46" s="173"/>
    </row>
    <row r="47" spans="2:16" ht="14.1" customHeight="1" x14ac:dyDescent="0.25">
      <c r="B47" s="152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4"/>
    </row>
    <row r="48" spans="2:16" ht="14.1" customHeight="1" x14ac:dyDescent="0.25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4"/>
    </row>
    <row r="49" spans="2:16" ht="14.1" customHeight="1" x14ac:dyDescent="0.25">
      <c r="B49" s="152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4"/>
    </row>
    <row r="50" spans="2:16" ht="14.1" customHeight="1" x14ac:dyDescent="0.25">
      <c r="B50" s="152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4"/>
    </row>
    <row r="51" spans="2:16" ht="14.1" customHeight="1" x14ac:dyDescent="0.25">
      <c r="B51" s="152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4"/>
    </row>
    <row r="52" spans="2:16" ht="14.1" customHeight="1" thickBot="1" x14ac:dyDescent="0.3">
      <c r="B52" s="155"/>
      <c r="C52" s="156"/>
      <c r="D52" s="153"/>
      <c r="E52" s="153"/>
      <c r="F52" s="153"/>
      <c r="G52" s="156"/>
      <c r="H52" s="156"/>
      <c r="I52" s="156"/>
      <c r="J52" s="156"/>
      <c r="K52" s="156"/>
      <c r="L52" s="156"/>
      <c r="M52" s="156"/>
      <c r="N52" s="156"/>
      <c r="O52" s="156"/>
      <c r="P52" s="157"/>
    </row>
    <row r="53" spans="2:16" ht="14.1" customHeight="1" thickTop="1" thickBot="1" x14ac:dyDescent="0.3">
      <c r="B53" s="158" t="s">
        <v>164</v>
      </c>
      <c r="C53" s="159"/>
      <c r="D53" s="88"/>
      <c r="E53" s="88"/>
      <c r="F53" s="88"/>
      <c r="G53" s="162"/>
      <c r="H53" s="163"/>
      <c r="I53" s="163"/>
      <c r="J53" s="163"/>
      <c r="K53" s="163"/>
      <c r="L53" s="163"/>
      <c r="M53" s="163"/>
      <c r="N53" s="163"/>
      <c r="O53" s="163"/>
      <c r="P53" s="164"/>
    </row>
    <row r="54" spans="2:16" ht="14.1" customHeight="1" thickTop="1" thickBot="1" x14ac:dyDescent="0.3">
      <c r="B54" s="160" t="s">
        <v>163</v>
      </c>
      <c r="C54" s="161"/>
      <c r="D54" s="161"/>
      <c r="E54" s="161"/>
      <c r="F54" s="88">
        <v>1553</v>
      </c>
      <c r="G54" s="165"/>
      <c r="H54" s="166"/>
      <c r="I54" s="166"/>
      <c r="J54" s="166"/>
      <c r="K54" s="166"/>
      <c r="L54" s="166"/>
      <c r="M54" s="166"/>
      <c r="N54" s="166"/>
      <c r="O54" s="166"/>
      <c r="P54" s="167"/>
    </row>
    <row r="55" spans="2:16" ht="13.5" customHeight="1" thickTop="1" x14ac:dyDescent="0.25"/>
    <row r="56" spans="2:16" ht="17.25" customHeight="1" x14ac:dyDescent="0.25">
      <c r="B56" s="216" t="s">
        <v>67</v>
      </c>
      <c r="C56" s="216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217" t="s">
        <v>68</v>
      </c>
      <c r="C57" s="218"/>
      <c r="D57" s="218"/>
      <c r="E57" s="218"/>
      <c r="F57" s="218"/>
      <c r="G57" s="218"/>
      <c r="H57" s="218"/>
      <c r="I57" s="218"/>
      <c r="J57" s="218"/>
      <c r="K57" s="218"/>
      <c r="L57" s="218"/>
      <c r="M57" s="219"/>
      <c r="N57" s="220" t="s">
        <v>69</v>
      </c>
      <c r="O57" s="218"/>
      <c r="P57" s="221"/>
    </row>
    <row r="58" spans="2:16" ht="17.100000000000001" customHeight="1" x14ac:dyDescent="0.25">
      <c r="B58" s="222" t="s">
        <v>70</v>
      </c>
      <c r="C58" s="223"/>
      <c r="D58" s="224"/>
      <c r="E58" s="222" t="s">
        <v>71</v>
      </c>
      <c r="F58" s="223"/>
      <c r="G58" s="224"/>
      <c r="H58" s="223" t="s">
        <v>72</v>
      </c>
      <c r="I58" s="223"/>
      <c r="J58" s="223"/>
      <c r="K58" s="225" t="s">
        <v>73</v>
      </c>
      <c r="L58" s="223"/>
      <c r="M58" s="226"/>
      <c r="N58" s="227"/>
      <c r="O58" s="223"/>
      <c r="P58" s="228"/>
    </row>
    <row r="59" spans="2:16" ht="20.100000000000001" customHeight="1" x14ac:dyDescent="0.25">
      <c r="B59" s="142" t="s">
        <v>74</v>
      </c>
      <c r="C59" s="141"/>
      <c r="D59" s="29" t="b">
        <v>1</v>
      </c>
      <c r="E59" s="142" t="s">
        <v>75</v>
      </c>
      <c r="F59" s="141"/>
      <c r="G59" s="29" t="b">
        <v>1</v>
      </c>
      <c r="H59" s="140" t="s">
        <v>76</v>
      </c>
      <c r="I59" s="141"/>
      <c r="J59" s="29" t="b">
        <v>1</v>
      </c>
      <c r="K59" s="140" t="s">
        <v>77</v>
      </c>
      <c r="L59" s="141"/>
      <c r="M59" s="29" t="b">
        <v>1</v>
      </c>
      <c r="N59" s="143" t="s">
        <v>78</v>
      </c>
      <c r="O59" s="141"/>
      <c r="P59" s="29" t="b">
        <v>1</v>
      </c>
    </row>
    <row r="60" spans="2:16" ht="20.100000000000001" customHeight="1" x14ac:dyDescent="0.25">
      <c r="B60" s="142" t="s">
        <v>79</v>
      </c>
      <c r="C60" s="141"/>
      <c r="D60" s="29" t="b">
        <v>1</v>
      </c>
      <c r="E60" s="142" t="s">
        <v>80</v>
      </c>
      <c r="F60" s="141"/>
      <c r="G60" s="29" t="b">
        <v>1</v>
      </c>
      <c r="H60" s="140" t="s">
        <v>81</v>
      </c>
      <c r="I60" s="141"/>
      <c r="J60" s="29" t="b">
        <v>1</v>
      </c>
      <c r="K60" s="140" t="s">
        <v>82</v>
      </c>
      <c r="L60" s="141"/>
      <c r="M60" s="29" t="b">
        <v>1</v>
      </c>
      <c r="N60" s="143" t="s">
        <v>83</v>
      </c>
      <c r="O60" s="141"/>
      <c r="P60" s="29" t="b">
        <v>1</v>
      </c>
    </row>
    <row r="61" spans="2:16" ht="20.100000000000001" customHeight="1" x14ac:dyDescent="0.25">
      <c r="B61" s="142" t="s">
        <v>84</v>
      </c>
      <c r="C61" s="141"/>
      <c r="D61" s="29" t="b">
        <v>1</v>
      </c>
      <c r="E61" s="142" t="s">
        <v>85</v>
      </c>
      <c r="F61" s="141"/>
      <c r="G61" s="29" t="b">
        <v>1</v>
      </c>
      <c r="H61" s="140" t="s">
        <v>86</v>
      </c>
      <c r="I61" s="141"/>
      <c r="J61" s="29" t="b">
        <v>1</v>
      </c>
      <c r="K61" s="140" t="s">
        <v>87</v>
      </c>
      <c r="L61" s="141"/>
      <c r="M61" s="29" t="b">
        <v>1</v>
      </c>
      <c r="N61" s="143" t="s">
        <v>88</v>
      </c>
      <c r="O61" s="141"/>
      <c r="P61" s="29" t="b">
        <v>1</v>
      </c>
    </row>
    <row r="62" spans="2:16" ht="20.100000000000001" customHeight="1" x14ac:dyDescent="0.25">
      <c r="B62" s="140" t="s">
        <v>86</v>
      </c>
      <c r="C62" s="141"/>
      <c r="D62" s="29" t="b">
        <v>1</v>
      </c>
      <c r="E62" s="142" t="s">
        <v>89</v>
      </c>
      <c r="F62" s="141"/>
      <c r="G62" s="29" t="b">
        <v>1</v>
      </c>
      <c r="H62" s="140" t="s">
        <v>90</v>
      </c>
      <c r="I62" s="141"/>
      <c r="J62" s="29" t="b">
        <v>0</v>
      </c>
      <c r="K62" s="140" t="s">
        <v>91</v>
      </c>
      <c r="L62" s="141"/>
      <c r="M62" s="29" t="b">
        <v>1</v>
      </c>
      <c r="N62" s="143" t="s">
        <v>81</v>
      </c>
      <c r="O62" s="141"/>
      <c r="P62" s="29" t="b">
        <v>1</v>
      </c>
    </row>
    <row r="63" spans="2:16" ht="20.100000000000001" customHeight="1" x14ac:dyDescent="0.25">
      <c r="B63" s="140" t="s">
        <v>92</v>
      </c>
      <c r="C63" s="141"/>
      <c r="D63" s="29" t="b">
        <v>1</v>
      </c>
      <c r="E63" s="142" t="s">
        <v>93</v>
      </c>
      <c r="F63" s="141"/>
      <c r="G63" s="29" t="b">
        <v>1</v>
      </c>
      <c r="H63" s="34"/>
      <c r="I63" s="35"/>
      <c r="J63" s="36"/>
      <c r="K63" s="140" t="s">
        <v>94</v>
      </c>
      <c r="L63" s="141"/>
      <c r="M63" s="29" t="b">
        <v>1</v>
      </c>
      <c r="N63" s="143" t="s">
        <v>162</v>
      </c>
      <c r="O63" s="141"/>
      <c r="P63" s="29" t="b">
        <v>1</v>
      </c>
    </row>
    <row r="64" spans="2:16" ht="20.100000000000001" customHeight="1" x14ac:dyDescent="0.25">
      <c r="B64" s="140" t="s">
        <v>95</v>
      </c>
      <c r="C64" s="141"/>
      <c r="D64" s="29" t="b">
        <v>0</v>
      </c>
      <c r="E64" s="142" t="s">
        <v>96</v>
      </c>
      <c r="F64" s="141"/>
      <c r="G64" s="29" t="b">
        <v>1</v>
      </c>
      <c r="H64" s="37"/>
      <c r="I64" s="38"/>
      <c r="J64" s="39"/>
      <c r="K64" s="150" t="s">
        <v>97</v>
      </c>
      <c r="L64" s="15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42" t="s">
        <v>160</v>
      </c>
      <c r="F65" s="14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44" t="s">
        <v>103</v>
      </c>
      <c r="C69" s="144"/>
      <c r="D69" s="47"/>
      <c r="E69" s="47"/>
      <c r="F69" s="146" t="s">
        <v>104</v>
      </c>
      <c r="G69" s="148" t="s">
        <v>105</v>
      </c>
      <c r="H69" s="47"/>
      <c r="I69" s="144" t="s">
        <v>106</v>
      </c>
      <c r="J69" s="144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5"/>
      <c r="C70" s="145"/>
      <c r="D70" s="51"/>
      <c r="E70" s="52"/>
      <c r="F70" s="147"/>
      <c r="G70" s="149"/>
      <c r="H70" s="53"/>
      <c r="I70" s="145"/>
      <c r="J70" s="145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124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08">
        <v>-157</v>
      </c>
      <c r="D72" s="231">
        <v>-156</v>
      </c>
      <c r="E72" s="73" t="s">
        <v>116</v>
      </c>
      <c r="F72" s="108">
        <v>18</v>
      </c>
      <c r="G72" s="231">
        <v>19</v>
      </c>
      <c r="H72" s="80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08">
        <v>-125.78</v>
      </c>
      <c r="D73" s="231">
        <v>-125</v>
      </c>
      <c r="E73" s="74" t="s">
        <v>120</v>
      </c>
      <c r="F73" s="110">
        <v>37</v>
      </c>
      <c r="G73" s="232">
        <v>33</v>
      </c>
      <c r="H73" s="80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08">
        <v>-204.9</v>
      </c>
      <c r="D74" s="231">
        <v>-205.3</v>
      </c>
      <c r="E74" s="74" t="s">
        <v>125</v>
      </c>
      <c r="F74" s="111">
        <v>15</v>
      </c>
      <c r="G74" s="233">
        <v>15</v>
      </c>
      <c r="H74" s="80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08">
        <v>-112.7</v>
      </c>
      <c r="D75" s="231">
        <v>-113.1</v>
      </c>
      <c r="E75" s="74" t="s">
        <v>130</v>
      </c>
      <c r="F75" s="111">
        <v>40</v>
      </c>
      <c r="G75" s="233">
        <v>40</v>
      </c>
      <c r="H75" s="81"/>
      <c r="I75" s="62" t="s">
        <v>131</v>
      </c>
      <c r="J75" s="30">
        <v>0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08">
        <v>23.98</v>
      </c>
      <c r="D76" s="231">
        <v>23</v>
      </c>
      <c r="E76" s="74" t="s">
        <v>135</v>
      </c>
      <c r="F76" s="111">
        <v>195</v>
      </c>
      <c r="G76" s="233">
        <v>195</v>
      </c>
      <c r="H76" s="81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08">
        <v>28.1</v>
      </c>
      <c r="D77" s="231">
        <v>26.7</v>
      </c>
      <c r="E77" s="74" t="s">
        <v>140</v>
      </c>
      <c r="F77" s="111">
        <v>10</v>
      </c>
      <c r="G77" s="233">
        <v>10</v>
      </c>
      <c r="H77" s="80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08">
        <v>20.7</v>
      </c>
      <c r="D78" s="231">
        <v>19.7</v>
      </c>
      <c r="E78" s="74" t="s">
        <v>145</v>
      </c>
      <c r="F78" s="112"/>
      <c r="G78" s="234"/>
      <c r="H78" s="80"/>
      <c r="I78" s="63" t="s">
        <v>146</v>
      </c>
      <c r="J78" s="132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08">
        <v>21.6</v>
      </c>
      <c r="D79" s="231">
        <v>20.7</v>
      </c>
      <c r="E79" s="73" t="s">
        <v>150</v>
      </c>
      <c r="F79" s="108">
        <v>13</v>
      </c>
      <c r="G79" s="231">
        <v>7</v>
      </c>
      <c r="H79" s="80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09">
        <v>5.6799999999999998E-5</v>
      </c>
      <c r="D80" s="235">
        <v>5.7500000000000002E-5</v>
      </c>
      <c r="E80" s="74" t="s">
        <v>155</v>
      </c>
      <c r="F80" s="110">
        <v>52</v>
      </c>
      <c r="G80" s="232">
        <v>75</v>
      </c>
      <c r="H80" s="80"/>
      <c r="I80" s="63" t="s">
        <v>156</v>
      </c>
      <c r="J80" s="30">
        <v>0</v>
      </c>
      <c r="K80" s="62" t="s">
        <v>157</v>
      </c>
      <c r="L80" s="30">
        <v>4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3"/>
      <c r="G81" s="82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3" t="s">
        <v>159</v>
      </c>
      <c r="C84" s="193"/>
    </row>
    <row r="85" spans="2:16" ht="15" customHeight="1" x14ac:dyDescent="0.25">
      <c r="B85" s="194" t="s">
        <v>183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5"/>
      <c r="N85" s="195"/>
      <c r="O85" s="195"/>
      <c r="P85" s="196"/>
    </row>
    <row r="86" spans="2:16" ht="15" customHeight="1" x14ac:dyDescent="0.25">
      <c r="B86" s="201" t="s">
        <v>189</v>
      </c>
      <c r="C86" s="202"/>
      <c r="D86" s="202"/>
      <c r="E86" s="202"/>
      <c r="F86" s="202"/>
      <c r="G86" s="202"/>
      <c r="H86" s="202"/>
      <c r="I86" s="202"/>
      <c r="J86" s="202"/>
      <c r="K86" s="202"/>
      <c r="L86" s="202"/>
      <c r="M86" s="202"/>
      <c r="N86" s="202"/>
      <c r="O86" s="202"/>
      <c r="P86" s="203"/>
    </row>
    <row r="87" spans="2:16" ht="15" customHeight="1" x14ac:dyDescent="0.25">
      <c r="B87" s="210"/>
      <c r="C87" s="211"/>
      <c r="D87" s="211"/>
      <c r="E87" s="211"/>
      <c r="F87" s="211"/>
      <c r="G87" s="211"/>
      <c r="H87" s="211"/>
      <c r="I87" s="211"/>
      <c r="J87" s="211"/>
      <c r="K87" s="211"/>
      <c r="L87" s="211"/>
      <c r="M87" s="211"/>
      <c r="N87" s="211"/>
      <c r="O87" s="211"/>
      <c r="P87" s="212"/>
    </row>
    <row r="88" spans="2:16" ht="15" customHeight="1" x14ac:dyDescent="0.25">
      <c r="B88" s="210"/>
      <c r="C88" s="211"/>
      <c r="D88" s="211"/>
      <c r="E88" s="211"/>
      <c r="F88" s="211"/>
      <c r="G88" s="211"/>
      <c r="H88" s="211"/>
      <c r="I88" s="211"/>
      <c r="J88" s="211"/>
      <c r="K88" s="211"/>
      <c r="L88" s="211"/>
      <c r="M88" s="211"/>
      <c r="N88" s="211"/>
      <c r="O88" s="211"/>
      <c r="P88" s="212"/>
    </row>
    <row r="89" spans="2:16" ht="15" customHeight="1" x14ac:dyDescent="0.25">
      <c r="B89" s="213"/>
      <c r="C89" s="214"/>
      <c r="D89" s="214"/>
      <c r="E89" s="214"/>
      <c r="F89" s="214"/>
      <c r="G89" s="214"/>
      <c r="H89" s="214"/>
      <c r="I89" s="214"/>
      <c r="J89" s="214"/>
      <c r="K89" s="214"/>
      <c r="L89" s="214"/>
      <c r="M89" s="214"/>
      <c r="N89" s="214"/>
      <c r="O89" s="214"/>
      <c r="P89" s="215"/>
    </row>
    <row r="90" spans="2:16" ht="15" customHeight="1" x14ac:dyDescent="0.25">
      <c r="B90" s="210"/>
      <c r="C90" s="211"/>
      <c r="D90" s="211"/>
      <c r="E90" s="211"/>
      <c r="F90" s="211"/>
      <c r="G90" s="211"/>
      <c r="H90" s="211"/>
      <c r="I90" s="211"/>
      <c r="J90" s="211"/>
      <c r="K90" s="211"/>
      <c r="L90" s="211"/>
      <c r="M90" s="211"/>
      <c r="N90" s="211"/>
      <c r="O90" s="211"/>
      <c r="P90" s="212"/>
    </row>
    <row r="91" spans="2:16" ht="15" customHeight="1" x14ac:dyDescent="0.25">
      <c r="B91" s="210"/>
      <c r="C91" s="211"/>
      <c r="D91" s="211"/>
      <c r="E91" s="211"/>
      <c r="F91" s="211"/>
      <c r="G91" s="211"/>
      <c r="H91" s="211"/>
      <c r="I91" s="211"/>
      <c r="J91" s="211"/>
      <c r="K91" s="211"/>
      <c r="L91" s="211"/>
      <c r="M91" s="211"/>
      <c r="N91" s="211"/>
      <c r="O91" s="211"/>
      <c r="P91" s="212"/>
    </row>
    <row r="92" spans="2:16" ht="15" customHeight="1" x14ac:dyDescent="0.25">
      <c r="B92" s="204"/>
      <c r="C92" s="205"/>
      <c r="D92" s="205"/>
      <c r="E92" s="205"/>
      <c r="F92" s="205"/>
      <c r="G92" s="205"/>
      <c r="H92" s="205"/>
      <c r="I92" s="205"/>
      <c r="J92" s="205"/>
      <c r="K92" s="205"/>
      <c r="L92" s="205"/>
      <c r="M92" s="205"/>
      <c r="N92" s="205"/>
      <c r="O92" s="205"/>
      <c r="P92" s="206"/>
    </row>
    <row r="93" spans="2:16" ht="15" customHeight="1" x14ac:dyDescent="0.25">
      <c r="B93" s="204"/>
      <c r="C93" s="205"/>
      <c r="D93" s="205"/>
      <c r="E93" s="205"/>
      <c r="F93" s="205"/>
      <c r="G93" s="205"/>
      <c r="H93" s="205"/>
      <c r="I93" s="205"/>
      <c r="J93" s="205"/>
      <c r="K93" s="205"/>
      <c r="L93" s="205"/>
      <c r="M93" s="205"/>
      <c r="N93" s="205"/>
      <c r="O93" s="205"/>
      <c r="P93" s="206"/>
    </row>
    <row r="94" spans="2:16" ht="15" customHeight="1" x14ac:dyDescent="0.25">
      <c r="B94" s="204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6"/>
    </row>
    <row r="95" spans="2:16" ht="15" customHeight="1" x14ac:dyDescent="0.25">
      <c r="B95" s="204"/>
      <c r="C95" s="205"/>
      <c r="D95" s="205"/>
      <c r="E95" s="205"/>
      <c r="F95" s="205"/>
      <c r="G95" s="205"/>
      <c r="H95" s="205"/>
      <c r="I95" s="205"/>
      <c r="J95" s="205"/>
      <c r="K95" s="205"/>
      <c r="L95" s="205"/>
      <c r="M95" s="205"/>
      <c r="N95" s="205"/>
      <c r="O95" s="205"/>
      <c r="P95" s="206"/>
    </row>
    <row r="96" spans="2:16" ht="15" customHeight="1" x14ac:dyDescent="0.25">
      <c r="B96" s="204"/>
      <c r="C96" s="205"/>
      <c r="D96" s="205"/>
      <c r="E96" s="205"/>
      <c r="F96" s="205"/>
      <c r="G96" s="205"/>
      <c r="H96" s="205"/>
      <c r="I96" s="205"/>
      <c r="J96" s="205"/>
      <c r="K96" s="205"/>
      <c r="L96" s="205"/>
      <c r="M96" s="205"/>
      <c r="N96" s="205"/>
      <c r="O96" s="205"/>
      <c r="P96" s="206"/>
    </row>
    <row r="97" spans="2:16" ht="15" customHeight="1" x14ac:dyDescent="0.25">
      <c r="B97" s="204"/>
      <c r="C97" s="205"/>
      <c r="D97" s="205"/>
      <c r="E97" s="205"/>
      <c r="F97" s="205"/>
      <c r="G97" s="205"/>
      <c r="H97" s="205"/>
      <c r="I97" s="205"/>
      <c r="J97" s="205"/>
      <c r="K97" s="205"/>
      <c r="L97" s="205"/>
      <c r="M97" s="205"/>
      <c r="N97" s="205"/>
      <c r="O97" s="205"/>
      <c r="P97" s="206"/>
    </row>
    <row r="98" spans="2:16" ht="15" customHeight="1" x14ac:dyDescent="0.25">
      <c r="B98" s="204"/>
      <c r="C98" s="205"/>
      <c r="D98" s="205"/>
      <c r="E98" s="205"/>
      <c r="F98" s="205"/>
      <c r="G98" s="205"/>
      <c r="H98" s="205"/>
      <c r="I98" s="205"/>
      <c r="J98" s="205"/>
      <c r="K98" s="205"/>
      <c r="L98" s="205"/>
      <c r="M98" s="205"/>
      <c r="N98" s="205"/>
      <c r="O98" s="205"/>
      <c r="P98" s="206"/>
    </row>
    <row r="99" spans="2:16" ht="15" customHeight="1" x14ac:dyDescent="0.25">
      <c r="B99" s="207"/>
      <c r="C99" s="208"/>
      <c r="D99" s="208"/>
      <c r="E99" s="208"/>
      <c r="F99" s="208"/>
      <c r="G99" s="208"/>
      <c r="H99" s="208"/>
      <c r="I99" s="208"/>
      <c r="J99" s="208"/>
      <c r="K99" s="208"/>
      <c r="L99" s="208"/>
      <c r="M99" s="208"/>
      <c r="N99" s="208"/>
      <c r="O99" s="208"/>
      <c r="P99" s="209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44:P44"/>
    <mergeCell ref="B45:P45"/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2026-06-24T04:33:07Z</dcterms:modified>
</cp:coreProperties>
</file>