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<sst xmlns="http://schemas.openxmlformats.org/spreadsheetml/2006/main" count="208" uniqueCount="188">
  <si>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</si>
  <si>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</si>
  <si>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</si>
  <si>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</si>
  <si>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</si>
  <si>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</si>
  <si>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</si>
  <si>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</si>
  <si>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</si>
  <si>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</si>
  <si>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</si>
  <si>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</si>
  <si>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</si>
  <si>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</si>
  <si>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</si>
  <si>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</si>
  <si>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</si>
  <si>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</si>
  <si>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</si>
  <si>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</si>
  <si>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</si>
  <si>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</si>
  <si>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</si>
  <si>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</si>
  <si>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</si>
  <si>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</si>
  <si>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</si>
  <si>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</si>
  <si>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</si>
  <si>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</si>
  <si>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</si>
  <si>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</si>
  <si>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</si>
  <si>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</si>
  <si>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</si>
  <si>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</si>
  <si>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</si>
  <si>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</si>
  <si>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</si>
  <si>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</si>
  <si>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</si>
  <si>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</si>
  <si>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</si>
  <si>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</si>
  <si>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</si>
  <si>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</si>
  <si>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</si>
  <si>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</si>
  <si>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</si>
  <si>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</si>
  <si>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</si>
  <si>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</si>
  <si>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</si>
  <si>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</si>
  <si>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</si>
  <si>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</si>
  <si>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</si>
  <si>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</si>
  <si>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</si>
  <si>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</si>
  <si>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</si>
  <si>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</si>
  <si>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</si>
  <si>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</si>
  <si>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</si>
  <si>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</si>
  <si>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</si>
  <si>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</si>
  <si>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</si>
  <si>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</si>
  <si>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</si>
  <si>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</si>
  <si>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</si>
  <si>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</si>
  <si>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</si>
  <si>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</si>
  <si>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</si>
  <si>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</si>
  <si>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</si>
  <si>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</si>
  <si>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</si>
  <si>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</si>
  <si>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</si>
  <si>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</si>
  <si>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</si>
  <si>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</si>
  <si>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</si>
  <si>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</si>
  <si>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</si>
  <si>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</si>
  <si>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</si>
  <si>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</si>
  <si>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</si>
  <si>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</si>
  <si>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</si>
  <si>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</si>
  <si>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</si>
  <si>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</si>
  <si>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</si>
  <si>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</si>
  <si>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</si>
  <si>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</si>
  <si>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</si>
  <si>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</si>
  <si>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</si>
  <si>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</si>
  <si>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</si>
  <si>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</si>
  <si>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</si>
  <si>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</si>
  <si>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</si>
  <si>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</si>
  <si>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</si>
  <si>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</si>
  <si>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</si>
  <si>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</si>
  <si>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</si>
  <si>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</si>
  <si>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</si>
  <si>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</si>
  <si>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</si>
  <si>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</si>
  <si>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</si>
  <si>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</si>
  <si>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</si>
  <si>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</si>
  <si>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</si>
  <si>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</si>
  <si>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</si>
  <si>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</si>
  <si>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</si>
  <si>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</si>
  <si>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</si>
  <si>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</si>
  <si>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</si>
  <si>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</si>
  <si>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</si>
  <si>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</si>
  <si>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</si>
  <si>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</si>
  <si>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</si>
  <si>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</si>
  <si>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</si>
  <si>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</si>
  <si>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</si>
  <si>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</si>
  <si>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</si>
  <si>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</si>
  <si>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</si>
  <si>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</si>
  <si>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</si>
  <si>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</si>
  <si>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</si>
  <si>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</si>
  <si>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</si>
  <si>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</si>
  <si>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</si>
  <si>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</si>
  <si>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</si>
  <si>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</si>
  <si>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</si>
  <si>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</si>
  <si>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</si>
  <si>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</si>
  <si>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</si>
  <si>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</si>
  <si>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</si>
  <si>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</si>
  <si>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</si>
  <si>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</si>
  <si>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</si>
  <si>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</si>
  <si>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</si>
  <si>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</si>
  <si>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</si>
  <si>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</si>
  <si>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</si>
  <si>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</si>
  <si>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</si>
  <si>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</si>
  <si>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</si>
  <si>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</si>
  <si>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</si>
  <si>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</si>
  <si>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N</t>
    <phoneticPr fontId="3" type="noConversion"/>
  </si>
  <si>
    <t xml:space="preserve"> 초기 고습과 짙은 구름으로 대기중, </t>
    <phoneticPr fontId="3" type="noConversion"/>
  </si>
  <si>
    <t>N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</si>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</sst>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9" sqref="I1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46195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0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/>
      <c r="E9" s="117">
        <v>8</v>
      </c>
      <c r="F9" s="117">
        <v>89</v>
      </c>
      <c r="G9" s="115" t="s">
        <v>186</v>
      </c>
      <c r="H9" s="117">
        <v>3</v>
      </c>
      <c r="I9" s="131">
        <v>52.5</v>
      </c>
      <c r="J9" s="118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8</v>
      </c>
      <c r="F10" s="117">
        <v>90</v>
      </c>
      <c r="G10" s="115" t="s">
        <v>187</v>
      </c>
      <c r="H10" s="117">
        <v>3</v>
      </c>
      <c r="I10" s="120"/>
      <c r="J10" s="118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123">
        <v>9.7222222222222224E-2</v>
      </c>
      <c r="D11" s="121"/>
      <c r="E11" s="121">
        <v>6.3</v>
      </c>
      <c r="F11" s="121">
        <v>89</v>
      </c>
      <c r="G11" s="115" t="s">
        <v>184</v>
      </c>
      <c r="H11" s="117">
        <v>7</v>
      </c>
      <c r="I11" s="122"/>
      <c r="J11" s="118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23.388888888888889</v>
      </c>
      <c r="D12" s="11" t="e">
        <f>AVERAGE(D9:D11)</f>
        <v>#DIV/0!</v>
      </c>
      <c r="E12" s="11">
        <f>AVERAGE(E9:E11)</f>
        <v>7.4333333333333336</v>
      </c>
      <c r="F12" s="12">
        <f>AVERAGE(F9:F11)</f>
        <v>89.333333333333329</v>
      </c>
      <c r="G12" s="13"/>
      <c r="H12" s="14">
        <f>AVERAGE(H9:H11)</f>
        <v>4.333333333333333</v>
      </c>
      <c r="I12" s="15"/>
      <c r="J12" s="16">
        <f>AVERAGE(J9:J11)</f>
        <v>17.333333333333332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179</v>
      </c>
      <c r="F16" s="115"/>
      <c r="G16" s="115"/>
      <c r="H16" s="115"/>
      <c r="I16" s="115"/>
      <c r="J16" s="90"/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0.6479166666666667</v>
      </c>
      <c r="D17" s="114">
        <v>0.65</v>
      </c>
      <c r="E17" s="136">
        <v>9.5833333333333326E-2</v>
      </c>
      <c r="F17" s="107"/>
      <c r="G17" s="114"/>
      <c r="H17" s="136"/>
      <c r="I17" s="107"/>
      <c r="J17" s="107"/>
      <c r="K17" s="107"/>
      <c r="L17" s="107"/>
      <c r="M17" s="107"/>
      <c r="N17" s="107"/>
      <c r="O17" s="107"/>
      <c r="P17" s="136">
        <v>0.10069444444444443</v>
      </c>
    </row>
    <row r="18" spans="1:16" s="75" customFormat="1" ht="14.1" customHeight="1" x14ac:dyDescent="0.25">
      <c r="A18" s="31"/>
      <c r="B18" s="21" t="s">
        <v>42</v>
      </c>
      <c r="C18" s="115">
        <v>43106</v>
      </c>
      <c r="D18" s="115">
        <f>C18+1</f>
        <v>43107</v>
      </c>
      <c r="E18" s="115">
        <f t="shared" ref="E18" si="0">D19+1</f>
        <v>43112</v>
      </c>
      <c r="F18" s="115"/>
      <c r="G18" s="115"/>
      <c r="H18" s="115"/>
      <c r="I18" s="115"/>
      <c r="J18" s="90"/>
      <c r="K18" s="90"/>
      <c r="L18" s="90"/>
      <c r="M18" s="90"/>
      <c r="N18" s="90"/>
      <c r="O18" s="90"/>
      <c r="P18" s="115">
        <f>MAX(C18:O19)+1</f>
        <v>43117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43111</v>
      </c>
      <c r="E19" s="119">
        <f>E18+4</f>
        <v>43116</v>
      </c>
      <c r="F19" s="119"/>
      <c r="G19" s="119"/>
      <c r="H19" s="119"/>
      <c r="I19" s="11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6">
        <f t="shared" si="1"/>
        <v>5</v>
      </c>
      <c r="F20" s="96" t="str">
        <f>IF(ISNUMBER(F18),F19-F18+1,"")</f>
        <v/>
      </c>
      <c r="G20" s="96" t="str">
        <f>IF(ISNUMBER(G18),G19-G18+1,"")</f>
        <v/>
      </c>
      <c r="H20" s="96" t="str">
        <f t="shared" si="1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1" t="s">
        <v>21</v>
      </c>
      <c r="D22" s="21" t="s">
        <v>23</v>
      </c>
      <c r="E22" s="21" t="s">
        <v>46</v>
      </c>
      <c r="F22" s="199" t="s">
        <v>47</v>
      </c>
      <c r="G22" s="199"/>
      <c r="H22" s="199"/>
      <c r="I22" s="199"/>
      <c r="J22" s="21" t="s">
        <v>21</v>
      </c>
      <c r="K22" s="21" t="s">
        <v>23</v>
      </c>
      <c r="L22" s="21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4"/>
      <c r="D23" s="114"/>
      <c r="E23" s="115" t="s">
        <v>176</v>
      </c>
      <c r="F23" s="197" t="s">
        <v>181</v>
      </c>
      <c r="G23" s="197"/>
      <c r="H23" s="197"/>
      <c r="I23" s="197"/>
      <c r="J23" s="125"/>
      <c r="K23" s="125"/>
      <c r="L23" s="115" t="s">
        <v>173</v>
      </c>
      <c r="M23" s="197" t="s">
        <v>180</v>
      </c>
      <c r="N23" s="197"/>
      <c r="O23" s="197"/>
      <c r="P23" s="197"/>
    </row>
    <row r="24" spans="1:16" ht="13.5" customHeight="1" x14ac:dyDescent="0.25">
      <c r="B24" s="198"/>
      <c r="C24" s="114"/>
      <c r="D24" s="114"/>
      <c r="E24" s="115" t="s">
        <v>172</v>
      </c>
      <c r="F24" s="197" t="s">
        <v>181</v>
      </c>
      <c r="G24" s="197"/>
      <c r="H24" s="197"/>
      <c r="I24" s="197"/>
      <c r="J24" s="126"/>
      <c r="K24" s="126"/>
      <c r="L24" s="115" t="s">
        <v>177</v>
      </c>
      <c r="M24" s="197" t="s">
        <v>180</v>
      </c>
      <c r="N24" s="197"/>
      <c r="O24" s="197"/>
      <c r="P24" s="197"/>
    </row>
    <row r="25" spans="1:16" ht="13.5" customHeight="1" x14ac:dyDescent="0.25">
      <c r="B25" s="198"/>
      <c r="C25" s="114"/>
      <c r="D25" s="114"/>
      <c r="E25" s="115" t="s">
        <v>174</v>
      </c>
      <c r="F25" s="197" t="s">
        <v>181</v>
      </c>
      <c r="G25" s="197"/>
      <c r="H25" s="197"/>
      <c r="I25" s="197"/>
      <c r="J25" s="125"/>
      <c r="K25" s="125"/>
      <c r="L25" s="115" t="s">
        <v>172</v>
      </c>
      <c r="M25" s="197" t="s">
        <v>180</v>
      </c>
      <c r="N25" s="197"/>
      <c r="O25" s="197"/>
      <c r="P25" s="197"/>
    </row>
    <row r="26" spans="1:16" ht="13.5" customHeight="1" x14ac:dyDescent="0.25">
      <c r="B26" s="198"/>
      <c r="C26" s="114"/>
      <c r="D26" s="114"/>
      <c r="E26" s="115" t="s">
        <v>173</v>
      </c>
      <c r="F26" s="197" t="s">
        <v>181</v>
      </c>
      <c r="G26" s="197"/>
      <c r="H26" s="197"/>
      <c r="I26" s="197"/>
      <c r="J26" s="126"/>
      <c r="K26" s="126"/>
      <c r="L26" s="115" t="s">
        <v>178</v>
      </c>
      <c r="M26" s="197" t="s">
        <v>180</v>
      </c>
      <c r="N26" s="197"/>
      <c r="O26" s="197"/>
      <c r="P26" s="19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9" t="s">
        <v>48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0.3979166666666667</v>
      </c>
      <c r="D30" s="137">
        <v>4.3055555555555562E-2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0.46180555555555558</v>
      </c>
    </row>
    <row r="31" spans="1:16" ht="14.1" customHeight="1" x14ac:dyDescent="0.25">
      <c r="B31" s="22" t="s">
        <v>167</v>
      </c>
      <c r="C31" s="135">
        <v>0.3979166666666667</v>
      </c>
      <c r="D31" s="134">
        <v>4.3055555555555562E-2</v>
      </c>
      <c r="E31" s="104"/>
      <c r="F31" s="104"/>
      <c r="G31" s="104"/>
      <c r="H31" s="104"/>
      <c r="I31" s="134"/>
      <c r="J31" s="134">
        <v>2.0833333333333332E-2</v>
      </c>
      <c r="K31" s="104"/>
      <c r="L31" s="134"/>
      <c r="M31" s="104"/>
      <c r="N31" s="104"/>
      <c r="O31" s="127"/>
      <c r="P31" s="97">
        <f>SUM(C31:N31)</f>
        <v>0.46180555555555558</v>
      </c>
    </row>
    <row r="32" spans="1:16" ht="14.1" customHeight="1" x14ac:dyDescent="0.25">
      <c r="B32" s="22" t="s">
        <v>63</v>
      </c>
      <c r="C32" s="135">
        <v>0.3979166666666667</v>
      </c>
      <c r="D32" s="134">
        <v>4.3055555555555562E-2</v>
      </c>
      <c r="E32" s="104"/>
      <c r="F32" s="104"/>
      <c r="G32" s="104"/>
      <c r="H32" s="104"/>
      <c r="I32" s="134"/>
      <c r="J32" s="134">
        <v>2.0833333333333332E-2</v>
      </c>
      <c r="K32" s="134"/>
      <c r="L32" s="139"/>
      <c r="M32" s="128"/>
      <c r="N32" s="128"/>
      <c r="O32" s="129"/>
      <c r="P32" s="97">
        <f>SUM(C32:N32)</f>
        <v>0.46180555555555558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2">
        <f t="shared" ref="D34:P34" si="2">D31-D32-D33</f>
        <v>0</v>
      </c>
      <c r="E34" s="92">
        <f t="shared" si="2"/>
        <v>0</v>
      </c>
      <c r="F34" s="92">
        <f t="shared" si="2"/>
        <v>0</v>
      </c>
      <c r="G34" s="92">
        <f t="shared" si="2"/>
        <v>0</v>
      </c>
      <c r="H34" s="92">
        <f t="shared" si="2"/>
        <v>0</v>
      </c>
      <c r="I34" s="92">
        <f t="shared" si="2"/>
        <v>0</v>
      </c>
      <c r="J34" s="92">
        <f t="shared" si="2"/>
        <v>0</v>
      </c>
      <c r="K34" s="92">
        <f t="shared" si="2"/>
        <v>0</v>
      </c>
      <c r="L34" s="92">
        <f t="shared" si="2"/>
        <v>0</v>
      </c>
      <c r="M34" s="92">
        <f t="shared" si="2"/>
        <v>0</v>
      </c>
      <c r="N34" s="92">
        <f t="shared" si="2"/>
        <v>0</v>
      </c>
      <c r="O34" s="93"/>
      <c r="P34" s="94">
        <f t="shared" si="2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81"/>
      <c r="D36" s="182"/>
      <c r="E36" s="181"/>
      <c r="F36" s="182"/>
      <c r="G36" s="183"/>
      <c r="H36" s="184"/>
      <c r="I36" s="185"/>
      <c r="J36" s="186"/>
      <c r="K36" s="187"/>
      <c r="L36" s="186"/>
      <c r="M36" s="188"/>
      <c r="N36" s="186"/>
      <c r="O36" s="174"/>
      <c r="P36" s="174"/>
    </row>
    <row r="37" spans="2:16" ht="18" customHeight="1" x14ac:dyDescent="0.25">
      <c r="B37" s="177"/>
      <c r="C37" s="200"/>
      <c r="D37" s="200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94" t="s">
        <v>185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30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8"/>
      <c r="E53" s="88"/>
      <c r="F53" s="88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8">
        <v>1537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-157</v>
      </c>
      <c r="D72" s="231">
        <v>-157.1</v>
      </c>
      <c r="E72" s="73" t="s">
        <v>116</v>
      </c>
      <c r="F72" s="108">
        <v>20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-125.78</v>
      </c>
      <c r="D73" s="231">
        <v>-125</v>
      </c>
      <c r="E73" s="74" t="s">
        <v>120</v>
      </c>
      <c r="F73" s="110">
        <v>50</v>
      </c>
      <c r="G73" s="232">
        <v>42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-205</v>
      </c>
      <c r="D74" s="231">
        <v>-205.3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</v>
      </c>
      <c r="D75" s="231">
        <v>-112.97499999999999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23.8</v>
      </c>
      <c r="D76" s="231">
        <v>24.36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27.9</v>
      </c>
      <c r="D77" s="231">
        <v>28.2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20.68</v>
      </c>
      <c r="D78" s="231">
        <v>22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21.48</v>
      </c>
      <c r="D79" s="231">
        <v>21.47</v>
      </c>
      <c r="E79" s="73" t="s">
        <v>150</v>
      </c>
      <c r="F79" s="108">
        <v>11</v>
      </c>
      <c r="G79" s="231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5.7800000000000002E-5</v>
      </c>
      <c r="D80" s="235">
        <v>5.77E-5</v>
      </c>
      <c r="E80" s="74" t="s">
        <v>155</v>
      </c>
      <c r="F80" s="110">
        <v>76</v>
      </c>
      <c r="G80" s="232">
        <v>74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159</v>
      </c>
      <c r="C84" s="193"/>
    </row>
    <row r="85" spans="2:16" ht="15" customHeight="1" x14ac:dyDescent="0.25">
      <c r="B85" s="194" t="s">
        <v>183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2026-06-23T02:28:48Z</dcterms:modified>
</cp:coreProperties>
</file>