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 l="1"/>
  <c r="H18" i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<sst xmlns="http://schemas.openxmlformats.org/spreadsheetml/2006/main" count="214" uniqueCount="200">
  <si>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</si>
  <si>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</si>
  <si>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</si>
  <si>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</si>
  <si>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</si>
  <si>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</si>
  <si>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</si>
  <si>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</si>
  <si>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</si>
  <si>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</si>
  <si>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</si>
  <si>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</si>
  <si>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</si>
  <si>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</si>
  <si>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</si>
  <si>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</si>
  <si>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</si>
  <si>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</si>
  <si>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</si>
  <si>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</si>
  <si>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</si>
  <si>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</si>
  <si>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</si>
  <si>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</si>
  <si>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</si>
  <si>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</si>
  <si>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</si>
  <si>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</si>
  <si>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</si>
  <si>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</si>
  <si>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</si>
  <si>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</si>
  <si>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</si>
  <si>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</si>
  <si>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</si>
  <si>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</si>
  <si>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</si>
  <si>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</si>
  <si>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</si>
  <si>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</si>
  <si>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</si>
  <si>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</si>
  <si>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</si>
  <si>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</si>
  <si>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</si>
  <si>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</si>
  <si>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</si>
  <si>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</si>
  <si>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</si>
  <si>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</si>
  <si>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</si>
  <si>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</si>
  <si>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</si>
  <si>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</si>
  <si>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</si>
  <si>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</si>
  <si>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</si>
  <si>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</si>
  <si>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</si>
  <si>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</si>
  <si>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</si>
  <si>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</si>
  <si>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</si>
  <si>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</si>
  <si>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</si>
  <si>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</si>
  <si>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</si>
  <si>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</si>
  <si>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</si>
  <si>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</si>
  <si>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</si>
  <si>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</si>
  <si>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</si>
  <si>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</si>
  <si>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</si>
  <si>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</si>
  <si>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</si>
  <si>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</si>
  <si>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</si>
  <si>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</si>
  <si>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</si>
  <si>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</si>
  <si>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</si>
  <si>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</si>
  <si>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</si>
  <si>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</si>
  <si>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</si>
  <si>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</si>
  <si>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</si>
  <si>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</si>
  <si>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</si>
  <si>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</si>
  <si>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</si>
  <si>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</si>
  <si>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</si>
  <si>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</si>
  <si>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</si>
  <si>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</si>
  <si>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</si>
  <si>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</si>
  <si>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</si>
  <si>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</si>
  <si>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</si>
  <si>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</si>
  <si>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</si>
  <si>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</si>
  <si>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</si>
  <si>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</si>
  <si>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</si>
  <si>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</si>
  <si>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</si>
  <si>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</si>
  <si>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</si>
  <si>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</si>
  <si>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</si>
  <si>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</si>
  <si>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</si>
  <si>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</si>
  <si>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</si>
  <si>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</si>
  <si>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</si>
  <si>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</si>
  <si>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</si>
  <si>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</si>
  <si>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</si>
  <si>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</si>
  <si>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</si>
  <si>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</si>
  <si>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</si>
  <si>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</si>
  <si>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</si>
  <si>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</si>
  <si>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</si>
  <si>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</si>
  <si>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</si>
  <si>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</si>
  <si>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</si>
  <si>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</si>
  <si>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</si>
  <si>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</si>
  <si>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</si>
  <si>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</si>
  <si>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</si>
  <si>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</si>
  <si>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</si>
  <si>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</si>
  <si>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</si>
  <si>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</si>
  <si>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</si>
  <si>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</si>
  <si>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</si>
  <si>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</si>
  <si>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</si>
  <si>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</si>
  <si>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</si>
  <si>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</si>
  <si>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</si>
  <si>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</si>
  <si>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</si>
  <si>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</si>
  <si>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</si>
  <si>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</si>
  <si>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</si>
  <si>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</si>
  <si>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</si>
  <si>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</si>
  <si>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</si>
  <si>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</si>
  <si>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</si>
  <si>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</si>
  <si>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</si>
  <si>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</si>
  <si>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</si>
  <si>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</si>
  <si>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</si>
  <si>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</si>
  <si>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</si>
  <si>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</si>
  <si>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</si>
  <si>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</si>
  <si>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</si>
  <si>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</si>
  <si>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</si>
  <si>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</si>
  <si>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</si>
  <si>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</si>
  <si>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</si>
  <si>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</si>
  <si>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</si>
  <si>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S</t>
    <phoneticPr fontId="3" type="noConversion"/>
  </si>
  <si>
    <t>BLG-KSP</t>
    <phoneticPr fontId="3" type="noConversion"/>
  </si>
  <si>
    <t>ALL</t>
    <phoneticPr fontId="3" type="noConversion"/>
  </si>
  <si>
    <t>E</t>
    <phoneticPr fontId="3" type="noConversion"/>
  </si>
  <si>
    <t>20s/28k  35s/28k  50s/28k</t>
    <phoneticPr fontId="3" type="noConversion"/>
  </si>
  <si>
    <t>20s/28k  35s/32k  50s/32k</t>
    <phoneticPr fontId="3" type="noConversion"/>
  </si>
  <si>
    <t>N</t>
    <phoneticPr fontId="3" type="noConversion"/>
  </si>
  <si>
    <t>M_041865-041867:T</t>
    <phoneticPr fontId="3" type="noConversion"/>
  </si>
  <si>
    <t>M_041877-041885:N</t>
    <phoneticPr fontId="3" type="noConversion"/>
  </si>
  <si>
    <t xml:space="preserve"> 60s/17k 45s/17k 30s/17k</t>
    <phoneticPr fontId="3" type="noConversion"/>
  </si>
  <si>
    <t xml:space="preserve"> 60s/22k 45s/24k 30s/24k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</si>
</sst>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46186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100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2.1</v>
      </c>
      <c r="E9" s="118">
        <v>2</v>
      </c>
      <c r="F9" s="118">
        <v>79</v>
      </c>
      <c r="G9" s="116" t="s">
        <v>189</v>
      </c>
      <c r="H9" s="118">
        <v>1.6</v>
      </c>
      <c r="I9" s="136">
        <v>2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1.3</v>
      </c>
      <c r="E10" s="118">
        <v>3.3</v>
      </c>
      <c r="F10" s="118">
        <v>62</v>
      </c>
      <c r="G10" s="116" t="s">
        <v>195</v>
      </c>
      <c r="H10" s="118">
        <v>1.2</v>
      </c>
      <c r="I10" s="122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0.22083333333333333</v>
      </c>
      <c r="D11" s="123">
        <v>1.5</v>
      </c>
      <c r="E11" s="123">
        <v>1.3</v>
      </c>
      <c r="F11" s="123">
        <v>68</v>
      </c>
      <c r="G11" s="116" t="s">
        <v>192</v>
      </c>
      <c r="H11" s="118">
        <v>1.4</v>
      </c>
      <c r="I11" s="124"/>
      <c r="J11" s="11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23.512500000000003</v>
      </c>
      <c r="D12" s="11">
        <f>AVERAGE(D9:D11)</f>
        <v>1.6333333333333335</v>
      </c>
      <c r="E12" s="11">
        <f>AVERAGE(E9:E11)</f>
        <v>2.1999999999999997</v>
      </c>
      <c r="F12" s="12">
        <f>AVERAGE(F9:F11)</f>
        <v>69.666666666666671</v>
      </c>
      <c r="G12" s="13"/>
      <c r="H12" s="14">
        <f>AVERAGE(H9:H11)</f>
        <v>1.3999999999999997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186</v>
      </c>
      <c r="F16" s="116" t="s">
        <v>187</v>
      </c>
      <c r="G16" s="116" t="s">
        <v>188</v>
      </c>
      <c r="H16" s="116" t="s">
        <v>184</v>
      </c>
      <c r="I16" s="116" t="s">
        <v>190</v>
      </c>
      <c r="J16" s="116" t="s">
        <v>191</v>
      </c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0.65347222222222223</v>
      </c>
      <c r="D17" s="115">
        <v>0.65555555555555556</v>
      </c>
      <c r="E17" s="115">
        <v>0.68888888888888899</v>
      </c>
      <c r="F17" s="115">
        <v>0.71180555555555547</v>
      </c>
      <c r="G17" s="115">
        <v>0.73819444444444438</v>
      </c>
      <c r="H17" s="115">
        <v>0.77847222222222223</v>
      </c>
      <c r="I17" s="115">
        <v>0.16666666666666666</v>
      </c>
      <c r="J17" s="115">
        <v>0.20069444444444443</v>
      </c>
      <c r="K17" s="108"/>
      <c r="L17" s="108"/>
      <c r="M17" s="108"/>
      <c r="N17" s="108"/>
      <c r="O17" s="108"/>
      <c r="P17" s="115">
        <v>0.21666666666666667</v>
      </c>
    </row>
    <row r="18" spans="1:16" s="75" customFormat="1" ht="14.1" customHeight="1" x14ac:dyDescent="0.25">
      <c r="A18" s="31"/>
      <c r="B18" s="21" t="s">
        <v>42</v>
      </c>
      <c r="C18" s="116">
        <v>41576</v>
      </c>
      <c r="D18" s="116">
        <f>C18+1</f>
        <v>41577</v>
      </c>
      <c r="E18" s="116">
        <f>D19+1</f>
        <v>41588</v>
      </c>
      <c r="F18" s="116">
        <f>E19+1</f>
        <v>41602</v>
      </c>
      <c r="G18" s="116">
        <f>F19+1</f>
        <v>41618</v>
      </c>
      <c r="H18" s="116">
        <f>G19+1</f>
        <v>41645</v>
      </c>
      <c r="I18" s="116">
        <f>H19+1</f>
        <v>41886</v>
      </c>
      <c r="J18" s="116">
        <f>I19+1</f>
        <v>41898</v>
      </c>
      <c r="K18" s="90"/>
      <c r="L18" s="90"/>
      <c r="M18" s="90"/>
      <c r="N18" s="90"/>
      <c r="O18" s="90"/>
      <c r="P18" s="116">
        <f>MAX(C18:O19)+1</f>
        <v>41909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41587</v>
      </c>
      <c r="E19" s="120">
        <v>41601</v>
      </c>
      <c r="F19" s="120">
        <v>41617</v>
      </c>
      <c r="G19" s="120">
        <v>41644</v>
      </c>
      <c r="H19" s="120">
        <v>41885</v>
      </c>
      <c r="I19" s="120">
        <v>41897</v>
      </c>
      <c r="J19" s="120">
        <v>41908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14</v>
      </c>
      <c r="F20" s="96">
        <f>IF(ISNUMBER(F18),F19-F18+1,"")</f>
        <v>16</v>
      </c>
      <c r="G20" s="96">
        <f>IF(ISNUMBER(G18),G19-G18+1,"")</f>
        <v>27</v>
      </c>
      <c r="H20" s="96">
        <f t="shared" si="0"/>
        <v>241</v>
      </c>
      <c r="I20" s="96">
        <f t="shared" si="0"/>
        <v>12</v>
      </c>
      <c r="J20" s="96">
        <f t="shared" si="0"/>
        <v>11</v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5">
        <v>0.67222222222222217</v>
      </c>
      <c r="D23" s="115">
        <v>0.67569444444444438</v>
      </c>
      <c r="E23" s="116" t="s">
        <v>176</v>
      </c>
      <c r="F23" s="177" t="s">
        <v>193</v>
      </c>
      <c r="G23" s="177"/>
      <c r="H23" s="177"/>
      <c r="I23" s="177"/>
      <c r="J23" s="127">
        <v>0.20347222222222219</v>
      </c>
      <c r="K23" s="127">
        <v>0.2076388888888889</v>
      </c>
      <c r="L23" s="116" t="s">
        <v>173</v>
      </c>
      <c r="M23" s="177" t="s">
        <v>198</v>
      </c>
      <c r="N23" s="177"/>
      <c r="O23" s="177"/>
      <c r="P23" s="177"/>
    </row>
    <row r="24" spans="1:16" ht="13.5" customHeight="1" x14ac:dyDescent="0.25">
      <c r="B24" s="178"/>
      <c r="C24" s="115"/>
      <c r="D24" s="115"/>
      <c r="E24" s="116" t="s">
        <v>172</v>
      </c>
      <c r="F24" s="177" t="s">
        <v>181</v>
      </c>
      <c r="G24" s="177"/>
      <c r="H24" s="177"/>
      <c r="I24" s="177"/>
      <c r="J24" s="128"/>
      <c r="K24" s="128"/>
      <c r="L24" s="116" t="s">
        <v>177</v>
      </c>
      <c r="M24" s="177" t="s">
        <v>180</v>
      </c>
      <c r="N24" s="177"/>
      <c r="O24" s="177"/>
      <c r="P24" s="177"/>
    </row>
    <row r="25" spans="1:16" ht="13.5" customHeight="1" x14ac:dyDescent="0.25">
      <c r="B25" s="178"/>
      <c r="C25" s="115">
        <v>0.67569444444444438</v>
      </c>
      <c r="D25" s="115">
        <v>0.67986111111111114</v>
      </c>
      <c r="E25" s="116" t="s">
        <v>174</v>
      </c>
      <c r="F25" s="177" t="s">
        <v>194</v>
      </c>
      <c r="G25" s="177"/>
      <c r="H25" s="177"/>
      <c r="I25" s="177"/>
      <c r="J25" s="127">
        <v>0.2076388888888889</v>
      </c>
      <c r="K25" s="127">
        <v>0.21180555555555555</v>
      </c>
      <c r="L25" s="116" t="s">
        <v>172</v>
      </c>
      <c r="M25" s="177" t="s">
        <v>199</v>
      </c>
      <c r="N25" s="177"/>
      <c r="O25" s="177"/>
      <c r="P25" s="177"/>
    </row>
    <row r="26" spans="1:16" ht="13.5" customHeight="1" x14ac:dyDescent="0.25">
      <c r="B26" s="178"/>
      <c r="C26" s="115"/>
      <c r="D26" s="115"/>
      <c r="E26" s="116" t="s">
        <v>173</v>
      </c>
      <c r="F26" s="177" t="s">
        <v>182</v>
      </c>
      <c r="G26" s="177"/>
      <c r="H26" s="177"/>
      <c r="I26" s="177"/>
      <c r="J26" s="128"/>
      <c r="K26" s="128"/>
      <c r="L26" s="116" t="s">
        <v>178</v>
      </c>
      <c r="M26" s="177" t="s">
        <v>180</v>
      </c>
      <c r="N26" s="177"/>
      <c r="O26" s="177"/>
      <c r="P26" s="17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0.3972222222222222</v>
      </c>
      <c r="D30" s="104">
        <v>4.3750000000000004E-2</v>
      </c>
      <c r="E30" s="104"/>
      <c r="F30" s="104"/>
      <c r="G30" s="104"/>
      <c r="H30" s="104"/>
      <c r="I30" s="104"/>
      <c r="J30" s="104">
        <v>2.0833333333333332E-2</v>
      </c>
      <c r="K30" s="225"/>
      <c r="L30" s="134"/>
      <c r="M30" s="134"/>
      <c r="N30" s="134"/>
      <c r="O30" s="134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0">
        <v>0.3972222222222222</v>
      </c>
      <c r="D31" s="121">
        <v>6.458333333333334E-2</v>
      </c>
      <c r="E31" s="105"/>
      <c r="F31" s="105"/>
      <c r="G31" s="105"/>
      <c r="H31" s="105"/>
      <c r="I31" s="105"/>
      <c r="J31" s="121">
        <v>2.0833333333333332E-2</v>
      </c>
      <c r="K31" s="121">
        <v>2.0833333333333332E-2</v>
      </c>
      <c r="L31" s="105"/>
      <c r="M31" s="105"/>
      <c r="N31" s="105"/>
      <c r="O31" s="131"/>
      <c r="P31" s="97">
        <f>SUM(C31:N31)</f>
        <v>0.50347222222222221</v>
      </c>
    </row>
    <row r="32" spans="1:16" ht="14.1" customHeight="1" x14ac:dyDescent="0.25">
      <c r="B32" s="22" t="s">
        <v>63</v>
      </c>
      <c r="C32" s="135"/>
      <c r="D32" s="105"/>
      <c r="E32" s="105"/>
      <c r="F32" s="105"/>
      <c r="G32" s="105"/>
      <c r="H32" s="105"/>
      <c r="I32" s="105"/>
      <c r="J32" s="105"/>
      <c r="K32" s="105"/>
      <c r="L32" s="132"/>
      <c r="M32" s="132"/>
      <c r="N32" s="132"/>
      <c r="O32" s="133"/>
      <c r="P32" s="97">
        <f>SUM(C32:N32)</f>
        <v>0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0.3972222222222222</v>
      </c>
      <c r="D34" s="102">
        <f t="shared" ref="D34:P34" si="1">D31-D32-D33</f>
        <v>6.458333333333334E-2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2.0833333333333332E-2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0.50347222222222221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85" t="s">
        <v>196</v>
      </c>
      <c r="D36" s="186"/>
      <c r="E36" s="187" t="s">
        <v>197</v>
      </c>
      <c r="F36" s="188"/>
      <c r="G36" s="187"/>
      <c r="H36" s="188"/>
      <c r="I36" s="185"/>
      <c r="J36" s="186"/>
      <c r="K36" s="189"/>
      <c r="L36" s="186"/>
      <c r="M36" s="190"/>
      <c r="N36" s="186"/>
      <c r="O36" s="180"/>
      <c r="P36" s="180"/>
    </row>
    <row r="37" spans="2:16" ht="18" customHeight="1" x14ac:dyDescent="0.25">
      <c r="B37" s="198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198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198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198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199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0"/>
      <c r="C52" s="201"/>
      <c r="D52" s="143"/>
      <c r="E52" s="143"/>
      <c r="F52" s="143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8"/>
      <c r="E53" s="88"/>
      <c r="F53" s="88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129">
        <v>922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-146.80000000000001</v>
      </c>
      <c r="D72" s="109">
        <v>-153.80000000000001</v>
      </c>
      <c r="E72" s="73" t="s">
        <v>116</v>
      </c>
      <c r="F72" s="109">
        <v>19.600000000000001</v>
      </c>
      <c r="G72" s="109">
        <v>19.100000000000001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-101.3</v>
      </c>
      <c r="D73" s="109">
        <v>-110.8</v>
      </c>
      <c r="E73" s="74" t="s">
        <v>120</v>
      </c>
      <c r="F73" s="111">
        <v>25.4</v>
      </c>
      <c r="G73" s="111">
        <v>26.6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-211.4</v>
      </c>
      <c r="D74" s="109">
        <v>-205.7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-96.3</v>
      </c>
      <c r="D75" s="109">
        <v>-108.7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23.5</v>
      </c>
      <c r="D76" s="109">
        <v>22.2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27.4</v>
      </c>
      <c r="D77" s="109">
        <v>25.4</v>
      </c>
      <c r="E77" s="74" t="s">
        <v>140</v>
      </c>
      <c r="F77" s="112">
        <v>120</v>
      </c>
      <c r="G77" s="112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20.6</v>
      </c>
      <c r="D78" s="109">
        <v>19.399999999999999</v>
      </c>
      <c r="E78" s="74" t="s">
        <v>145</v>
      </c>
      <c r="F78" s="113"/>
      <c r="G78" s="113"/>
      <c r="H78" s="80"/>
      <c r="I78" s="63" t="s">
        <v>146</v>
      </c>
      <c r="J78" s="137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21.3</v>
      </c>
      <c r="D79" s="109">
        <v>20.100000000000001</v>
      </c>
      <c r="E79" s="73" t="s">
        <v>150</v>
      </c>
      <c r="F79" s="109">
        <v>11.6</v>
      </c>
      <c r="G79" s="109">
        <v>3.6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5.27E-5</v>
      </c>
      <c r="D80" s="110">
        <v>5.5000000000000002E-5</v>
      </c>
      <c r="E80" s="74" t="s">
        <v>155</v>
      </c>
      <c r="F80" s="111">
        <v>39.1</v>
      </c>
      <c r="G80" s="111">
        <v>74.8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9" t="s">
        <v>185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2026-06-14T05:18:52Z</dcterms:modified>
</cp:coreProperties>
</file>