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<sst xmlns="http://schemas.openxmlformats.org/spreadsheetml/2006/main" count="216" uniqueCount="199">
  <si>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</si>
  <si>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</si>
  <si>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</si>
  <si>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</si>
  <si>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</si>
  <si>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</si>
  <si>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</si>
  <si>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</si>
  <si>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</si>
  <si>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</si>
  <si>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</si>
  <si>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</si>
  <si>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</si>
  <si>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</si>
  <si>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</si>
  <si>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</si>
  <si>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</si>
  <si>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</si>
  <si>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</si>
  <si>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</si>
  <si>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</si>
  <si>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</si>
  <si>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</si>
  <si>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</si>
  <si>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</si>
  <si>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</si>
  <si>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</si>
  <si>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</si>
  <si>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</si>
  <si>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</si>
  <si>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</si>
  <si>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</si>
  <si>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</si>
  <si>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</si>
  <si>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</si>
  <si>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</si>
  <si>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</si>
  <si>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</si>
  <si>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</si>
  <si>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</si>
  <si>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</si>
  <si>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</si>
  <si>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</si>
  <si>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</si>
  <si>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</si>
  <si>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</si>
  <si>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</si>
  <si>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</si>
  <si>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</si>
  <si>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</si>
  <si>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</si>
  <si>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</si>
  <si>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</si>
  <si>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</si>
  <si>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</si>
  <si>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</si>
  <si>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</si>
  <si>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</si>
  <si>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</si>
  <si>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</si>
  <si>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</si>
  <si>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</si>
  <si>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</si>
  <si>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</si>
  <si>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</si>
  <si>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</si>
  <si>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</si>
  <si>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</si>
  <si>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</si>
  <si>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</si>
  <si>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</si>
  <si>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</si>
  <si>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</si>
  <si>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</si>
  <si>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</si>
  <si>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</si>
  <si>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</si>
  <si>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</si>
  <si>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</si>
  <si>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</si>
  <si>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</si>
  <si>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</si>
  <si>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</si>
  <si>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</si>
  <si>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</si>
  <si>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</si>
  <si>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</si>
  <si>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</si>
  <si>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</si>
  <si>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</si>
  <si>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</si>
  <si>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</si>
  <si>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</si>
  <si>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</si>
  <si>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</si>
  <si>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</si>
  <si>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</si>
  <si>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</si>
  <si>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</si>
  <si>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</si>
  <si>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</si>
  <si>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</si>
  <si>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</si>
  <si>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</si>
  <si>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</si>
  <si>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</si>
  <si>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</si>
  <si>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</si>
  <si>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</si>
  <si>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</si>
  <si>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</si>
  <si>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</si>
  <si>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</si>
  <si>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</si>
  <si>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</si>
  <si>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</si>
  <si>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</si>
  <si>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</si>
  <si>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</si>
  <si>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</si>
  <si>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</si>
  <si>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</si>
  <si>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</si>
  <si>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</si>
  <si>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</si>
  <si>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</si>
  <si>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</si>
  <si>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</si>
  <si>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</si>
  <si>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</si>
  <si>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</si>
  <si>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</si>
  <si>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</si>
  <si>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</si>
  <si>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</si>
  <si>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</si>
  <si>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</si>
  <si>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</si>
  <si>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</si>
  <si>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</si>
  <si>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</si>
  <si>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</si>
  <si>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</si>
  <si>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</si>
  <si>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</si>
  <si>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</si>
  <si>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</si>
  <si>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</si>
  <si>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</si>
  <si>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</si>
  <si>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</si>
  <si>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</si>
  <si>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</si>
  <si>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</si>
  <si>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</si>
  <si>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</si>
  <si>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</si>
  <si>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</si>
  <si>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</si>
  <si>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</si>
  <si>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</si>
  <si>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</si>
  <si>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</si>
  <si>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</si>
  <si>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</si>
  <si>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</si>
  <si>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</si>
  <si>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</si>
  <si>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</si>
  <si>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</si>
  <si>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</si>
  <si>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</si>
  <si>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</si>
  <si>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</si>
  <si>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</si>
  <si>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</si>
  <si>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</si>
  <si>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</si>
  <si>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</si>
  <si>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</si>
  <si>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</si>
  <si>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</si>
  <si>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</si>
  <si>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</si>
  <si>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</si>
  <si>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N</t>
    <phoneticPr fontId="3" type="noConversion"/>
  </si>
  <si>
    <t>1) 방풍막 분리</t>
    <phoneticPr fontId="3" type="noConversion"/>
  </si>
  <si>
    <t>TMT</t>
    <phoneticPr fontId="3" type="noConversion"/>
  </si>
  <si>
    <t>N</t>
    <phoneticPr fontId="3" type="noConversion"/>
  </si>
  <si>
    <t>20s/27k  35s/27k  50s/27k</t>
    <phoneticPr fontId="3" type="noConversion"/>
  </si>
  <si>
    <t>20s/27k  35s/30k  50s/27k</t>
    <phoneticPr fontId="3" type="noConversion"/>
  </si>
  <si>
    <t>LSST</t>
    <phoneticPr fontId="3" type="noConversion"/>
  </si>
  <si>
    <t>KSP</t>
    <phoneticPr fontId="3" type="noConversion"/>
  </si>
  <si>
    <t>M_041415:K</t>
    <phoneticPr fontId="3" type="noConversion"/>
  </si>
  <si>
    <t>M_041416:M,N,T,K</t>
    <phoneticPr fontId="3" type="noConversion"/>
  </si>
  <si>
    <t>M_041417:K</t>
    <phoneticPr fontId="3" type="noConversion"/>
  </si>
  <si>
    <t>M_041418:M,N,T</t>
    <phoneticPr fontId="3" type="noConversion"/>
  </si>
  <si>
    <t>E</t>
    <phoneticPr fontId="3" type="noConversion"/>
  </si>
  <si>
    <t>1) 21:00~고습으로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</si>
</sst>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46184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37.313432835820883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1.5</v>
      </c>
      <c r="E9" s="118">
        <v>5.7</v>
      </c>
      <c r="F9" s="118">
        <v>62</v>
      </c>
      <c r="G9" s="116" t="s">
        <v>188</v>
      </c>
      <c r="H9" s="118">
        <v>2.9</v>
      </c>
      <c r="I9" s="135">
        <v>12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2.7</v>
      </c>
      <c r="F10" s="118">
        <v>90</v>
      </c>
      <c r="G10" s="116" t="s">
        <v>197</v>
      </c>
      <c r="H10" s="118">
        <v>3.8</v>
      </c>
      <c r="I10" s="122"/>
      <c r="J10" s="119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25">
        <v>0.20138888888888887</v>
      </c>
      <c r="D11" s="123"/>
      <c r="E11" s="123">
        <v>4.3</v>
      </c>
      <c r="F11" s="123">
        <v>90</v>
      </c>
      <c r="G11" s="116" t="s">
        <v>185</v>
      </c>
      <c r="H11" s="118">
        <v>4.3</v>
      </c>
      <c r="I11" s="124"/>
      <c r="J11" s="119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5">
        <f>(24-C9)+C11</f>
        <v>23.493055555555557</v>
      </c>
      <c r="D12" s="11">
        <f>AVERAGE(D9:D11)</f>
        <v>1.5</v>
      </c>
      <c r="E12" s="11">
        <f>AVERAGE(E9:E11)</f>
        <v>4.2333333333333334</v>
      </c>
      <c r="F12" s="12">
        <f>AVERAGE(F9:F11)</f>
        <v>80.666666666666671</v>
      </c>
      <c r="G12" s="13"/>
      <c r="H12" s="14">
        <f>AVERAGE(H9:H11)</f>
        <v>3.6666666666666665</v>
      </c>
      <c r="I12" s="15"/>
      <c r="J12" s="16">
        <f>AVERAGE(J9:J11)</f>
        <v>19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7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187</v>
      </c>
      <c r="F16" s="116" t="s">
        <v>191</v>
      </c>
      <c r="G16" s="116" t="s">
        <v>192</v>
      </c>
      <c r="H16" s="116" t="s">
        <v>184</v>
      </c>
      <c r="I16" s="116" t="s">
        <v>179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0.65208333333333335</v>
      </c>
      <c r="D17" s="115">
        <v>0.65347222222222223</v>
      </c>
      <c r="E17" s="115">
        <v>0.68055555555555547</v>
      </c>
      <c r="F17" s="115">
        <v>0.7104166666666667</v>
      </c>
      <c r="G17" s="115">
        <v>0.73472222222222217</v>
      </c>
      <c r="H17" s="115">
        <v>0.77708333333333324</v>
      </c>
      <c r="I17" s="115">
        <v>0.18819444444444444</v>
      </c>
      <c r="J17" s="108"/>
      <c r="K17" s="108"/>
      <c r="L17" s="108"/>
      <c r="M17" s="108"/>
      <c r="N17" s="108"/>
      <c r="O17" s="108"/>
      <c r="P17" s="115">
        <v>0.19791666666666666</v>
      </c>
    </row>
    <row r="18" spans="1:16" s="75" customFormat="1" ht="14.1" customHeight="1" x14ac:dyDescent="0.25">
      <c r="A18" s="31"/>
      <c r="B18" s="21" t="s">
        <v>42</v>
      </c>
      <c r="C18" s="116">
        <v>41301</v>
      </c>
      <c r="D18" s="116">
        <f>C18+1</f>
        <v>41302</v>
      </c>
      <c r="E18" s="116">
        <f>D19+1</f>
        <v>41313</v>
      </c>
      <c r="F18" s="116">
        <f>E19+1</f>
        <v>41328</v>
      </c>
      <c r="G18" s="116">
        <f>F19+1</f>
        <v>41336</v>
      </c>
      <c r="H18" s="116">
        <f>G19+1</f>
        <v>41362</v>
      </c>
      <c r="I18" s="116">
        <f>H19+1</f>
        <v>41421</v>
      </c>
      <c r="J18" s="90"/>
      <c r="K18" s="90"/>
      <c r="L18" s="90"/>
      <c r="M18" s="90"/>
      <c r="N18" s="90"/>
      <c r="O18" s="90"/>
      <c r="P18" s="116">
        <f>MAX(C18:O19)+1</f>
        <v>41426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41312</v>
      </c>
      <c r="E19" s="120">
        <v>41327</v>
      </c>
      <c r="F19" s="120">
        <v>41335</v>
      </c>
      <c r="G19" s="120">
        <v>41361</v>
      </c>
      <c r="H19" s="120">
        <v>41420</v>
      </c>
      <c r="I19" s="120">
        <v>41425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15</v>
      </c>
      <c r="F20" s="96">
        <f>IF(ISNUMBER(F18),F19-F18+1,"")</f>
        <v>8</v>
      </c>
      <c r="G20" s="96">
        <f>IF(ISNUMBER(G18),G19-G18+1,"")</f>
        <v>26</v>
      </c>
      <c r="H20" s="96">
        <f t="shared" si="0"/>
        <v>59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15">
        <v>0.67222222222222217</v>
      </c>
      <c r="D23" s="115">
        <v>0.67638888888888893</v>
      </c>
      <c r="E23" s="116" t="s">
        <v>176</v>
      </c>
      <c r="F23" s="176" t="s">
        <v>189</v>
      </c>
      <c r="G23" s="176"/>
      <c r="H23" s="176"/>
      <c r="I23" s="176"/>
      <c r="J23" s="127"/>
      <c r="K23" s="127"/>
      <c r="L23" s="116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15"/>
      <c r="D24" s="115"/>
      <c r="E24" s="116" t="s">
        <v>172</v>
      </c>
      <c r="F24" s="176" t="s">
        <v>181</v>
      </c>
      <c r="G24" s="176"/>
      <c r="H24" s="176"/>
      <c r="I24" s="176"/>
      <c r="J24" s="128"/>
      <c r="K24" s="128"/>
      <c r="L24" s="116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15">
        <v>0.67638888888888893</v>
      </c>
      <c r="D25" s="115">
        <v>0.67986111111111114</v>
      </c>
      <c r="E25" s="116" t="s">
        <v>174</v>
      </c>
      <c r="F25" s="176" t="s">
        <v>190</v>
      </c>
      <c r="G25" s="176"/>
      <c r="H25" s="176"/>
      <c r="I25" s="176"/>
      <c r="J25" s="127"/>
      <c r="K25" s="127"/>
      <c r="L25" s="116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15"/>
      <c r="D26" s="115"/>
      <c r="E26" s="116" t="s">
        <v>173</v>
      </c>
      <c r="F26" s="176" t="s">
        <v>182</v>
      </c>
      <c r="G26" s="176"/>
      <c r="H26" s="176"/>
      <c r="I26" s="176"/>
      <c r="J26" s="128"/>
      <c r="K26" s="128"/>
      <c r="L26" s="116" t="s">
        <v>178</v>
      </c>
      <c r="M26" s="176" t="s">
        <v>180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0.3979166666666667</v>
      </c>
      <c r="D30" s="104">
        <v>4.2361111111111106E-2</v>
      </c>
      <c r="E30" s="104"/>
      <c r="F30" s="104"/>
      <c r="G30" s="104"/>
      <c r="H30" s="104"/>
      <c r="I30" s="104"/>
      <c r="J30" s="104">
        <v>2.0833333333333332E-2</v>
      </c>
      <c r="K30" s="224"/>
      <c r="L30" s="134"/>
      <c r="M30" s="134"/>
      <c r="N30" s="134"/>
      <c r="O30" s="134"/>
      <c r="P30" s="97">
        <f>SUM(C30:J30,L30:N30)</f>
        <v>0.46111111111111114</v>
      </c>
    </row>
    <row r="31" spans="1:16" ht="14.1" customHeight="1" x14ac:dyDescent="0.25">
      <c r="B31" s="22" t="s">
        <v>167</v>
      </c>
      <c r="C31" s="130">
        <v>0.41875000000000001</v>
      </c>
      <c r="D31" s="121">
        <v>4.2361111111111106E-2</v>
      </c>
      <c r="E31" s="105"/>
      <c r="F31" s="105"/>
      <c r="G31" s="105"/>
      <c r="H31" s="105"/>
      <c r="I31" s="105"/>
      <c r="J31" s="121">
        <v>2.0833333333333332E-2</v>
      </c>
      <c r="K31" s="121">
        <v>2.9861111111111113E-2</v>
      </c>
      <c r="L31" s="105"/>
      <c r="M31" s="105"/>
      <c r="N31" s="105"/>
      <c r="O31" s="131"/>
      <c r="P31" s="97">
        <f>SUM(C31:N31)</f>
        <v>0.51180555555555551</v>
      </c>
    </row>
    <row r="32" spans="1:16" ht="14.1" customHeight="1" x14ac:dyDescent="0.25">
      <c r="B32" s="22" t="s">
        <v>63</v>
      </c>
      <c r="C32" s="130">
        <v>0.32083333333333336</v>
      </c>
      <c r="D32" s="105"/>
      <c r="E32" s="105"/>
      <c r="F32" s="105"/>
      <c r="G32" s="105"/>
      <c r="H32" s="105"/>
      <c r="I32" s="105"/>
      <c r="J32" s="105"/>
      <c r="K32" s="105"/>
      <c r="L32" s="132"/>
      <c r="M32" s="132"/>
      <c r="N32" s="132"/>
      <c r="O32" s="133"/>
      <c r="P32" s="97">
        <f>SUM(C32:N32)</f>
        <v>0.32083333333333336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9.7916666666666652E-2</v>
      </c>
      <c r="D34" s="102">
        <f t="shared" ref="D34:P34" si="1">D31-D32-D33</f>
        <v>4.2361111111111106E-2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2.0833333333333332E-2</v>
      </c>
      <c r="K34" s="92">
        <f t="shared" si="1"/>
        <v>2.9861111111111113E-2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0.19097222222222215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184" t="s">
        <v>193</v>
      </c>
      <c r="D36" s="185"/>
      <c r="E36" s="186" t="s">
        <v>194</v>
      </c>
      <c r="F36" s="187"/>
      <c r="G36" s="186" t="s">
        <v>195</v>
      </c>
      <c r="H36" s="187"/>
      <c r="I36" s="184" t="s">
        <v>196</v>
      </c>
      <c r="J36" s="185"/>
      <c r="K36" s="188"/>
      <c r="L36" s="185"/>
      <c r="M36" s="189"/>
      <c r="N36" s="185"/>
      <c r="O36" s="179"/>
      <c r="P36" s="179"/>
    </row>
    <row r="37" spans="2:16" ht="18" customHeight="1" x14ac:dyDescent="0.25">
      <c r="B37" s="197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7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7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7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38" t="s">
        <v>198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99"/>
      <c r="C52" s="200"/>
      <c r="D52" s="142"/>
      <c r="E52" s="142"/>
      <c r="F52" s="142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8"/>
      <c r="E53" s="88"/>
      <c r="F53" s="88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129">
        <v>649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-96.8</v>
      </c>
      <c r="D72" s="109">
        <v>-106.4</v>
      </c>
      <c r="E72" s="73" t="s">
        <v>116</v>
      </c>
      <c r="F72" s="109">
        <v>19.100000000000001</v>
      </c>
      <c r="G72" s="109">
        <v>18.7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-59.1</v>
      </c>
      <c r="D73" s="109">
        <v>-70.7</v>
      </c>
      <c r="E73" s="74" t="s">
        <v>120</v>
      </c>
      <c r="F73" s="111">
        <v>29.6</v>
      </c>
      <c r="G73" s="111">
        <v>40.5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-178.6</v>
      </c>
      <c r="D74" s="109">
        <v>-169.7</v>
      </c>
      <c r="E74" s="74" t="s">
        <v>125</v>
      </c>
      <c r="F74" s="112">
        <v>10</v>
      </c>
      <c r="G74" s="112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-53</v>
      </c>
      <c r="D75" s="109">
        <v>-65.8</v>
      </c>
      <c r="E75" s="74" t="s">
        <v>130</v>
      </c>
      <c r="F75" s="112">
        <v>20</v>
      </c>
      <c r="G75" s="112">
        <v>20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23.9</v>
      </c>
      <c r="D76" s="109">
        <v>23.4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28.2</v>
      </c>
      <c r="D77" s="109">
        <v>27.4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20.8</v>
      </c>
      <c r="D78" s="109">
        <v>20.399999999999999</v>
      </c>
      <c r="E78" s="74" t="s">
        <v>145</v>
      </c>
      <c r="F78" s="113"/>
      <c r="G78" s="113"/>
      <c r="H78" s="80"/>
      <c r="I78" s="63" t="s">
        <v>146</v>
      </c>
      <c r="J78" s="136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21.6</v>
      </c>
      <c r="D79" s="109">
        <v>21.2</v>
      </c>
      <c r="E79" s="73" t="s">
        <v>150</v>
      </c>
      <c r="F79" s="109">
        <v>13.3</v>
      </c>
      <c r="G79" s="109">
        <v>6.8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1.01E-4</v>
      </c>
      <c r="D80" s="110">
        <v>1.8200000000000001E-4</v>
      </c>
      <c r="E80" s="74" t="s">
        <v>155</v>
      </c>
      <c r="F80" s="111">
        <v>39.799999999999997</v>
      </c>
      <c r="G80" s="111">
        <v>85.7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38" t="s">
        <v>186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2026-06-12T05:00:52Z</dcterms:modified>
</cp:coreProperties>
</file>