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<sst xmlns="http://schemas.openxmlformats.org/spreadsheetml/2006/main" count="210" uniqueCount="196">
  <si>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</si>
  <si>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</si>
  <si>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</si>
  <si>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</si>
  <si>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</si>
  <si>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</si>
  <si>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</si>
  <si>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</si>
  <si>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</si>
  <si>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</si>
  <si>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</si>
  <si>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</si>
  <si>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</si>
  <si>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</si>
  <si>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</si>
  <si>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</si>
  <si>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</si>
  <si>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</si>
  <si>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</si>
  <si>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</si>
  <si>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</si>
  <si>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</si>
  <si>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</si>
  <si>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</si>
  <si>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</si>
  <si>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</si>
  <si>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</si>
  <si>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</si>
  <si>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</si>
  <si>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</si>
  <si>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</si>
  <si>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</si>
  <si>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</si>
  <si>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</si>
  <si>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</si>
  <si>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</si>
  <si>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</si>
  <si>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</si>
  <si>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</si>
  <si>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</si>
  <si>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</si>
  <si>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</si>
  <si>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</si>
  <si>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</si>
  <si>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</si>
  <si>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</si>
  <si>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</si>
  <si>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</si>
  <si>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</si>
  <si>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</si>
  <si>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</si>
  <si>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</si>
  <si>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</si>
  <si>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</si>
  <si>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</si>
  <si>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</si>
  <si>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</si>
  <si>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</si>
  <si>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</si>
  <si>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</si>
  <si>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</si>
  <si>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</si>
  <si>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</si>
  <si>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</si>
  <si>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</si>
  <si>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</si>
  <si>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</si>
  <si>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</si>
  <si>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</si>
  <si>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</si>
  <si>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</si>
  <si>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</si>
  <si>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</si>
  <si>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</si>
  <si>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</si>
  <si>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</si>
  <si>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</si>
  <si>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</si>
  <si>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</si>
  <si>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</si>
  <si>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</si>
  <si>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</si>
  <si>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</si>
  <si>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</si>
  <si>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</si>
  <si>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</si>
  <si>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</si>
  <si>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</si>
  <si>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</si>
  <si>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</si>
  <si>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</si>
  <si>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</si>
  <si>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</si>
  <si>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</si>
  <si>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</si>
  <si>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</si>
  <si>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</si>
  <si>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</si>
  <si>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</si>
  <si>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</si>
  <si>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</si>
  <si>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</si>
  <si>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</si>
  <si>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</si>
  <si>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</si>
  <si>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</si>
  <si>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</si>
  <si>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</si>
  <si>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</si>
  <si>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</si>
  <si>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</si>
  <si>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</si>
  <si>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</si>
  <si>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</si>
  <si>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</si>
  <si>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</si>
  <si>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</si>
  <si>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</si>
  <si>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</si>
  <si>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</si>
  <si>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</si>
  <si>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</si>
  <si>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</si>
  <si>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</si>
  <si>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</si>
  <si>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</si>
  <si>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</si>
  <si>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</si>
  <si>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</si>
  <si>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</si>
  <si>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</si>
  <si>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</si>
  <si>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</si>
  <si>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</si>
  <si>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</si>
  <si>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</si>
  <si>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</si>
  <si>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</si>
  <si>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</si>
  <si>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</si>
  <si>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</si>
  <si>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</si>
  <si>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</si>
  <si>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</si>
  <si>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</si>
  <si>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</si>
  <si>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</si>
  <si>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</si>
  <si>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</si>
  <si>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</si>
  <si>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</si>
  <si>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</si>
  <si>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</si>
  <si>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</si>
  <si>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</si>
  <si>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</si>
  <si>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</si>
  <si>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</si>
  <si>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</si>
  <si>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</si>
  <si>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</si>
  <si>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</si>
  <si>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</si>
  <si>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</si>
  <si>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</si>
  <si>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</si>
  <si>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</si>
  <si>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</si>
  <si>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</si>
  <si>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</si>
  <si>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</si>
  <si>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</si>
  <si>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</si>
  <si>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</si>
  <si>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</si>
  <si>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</si>
  <si>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</si>
  <si>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</si>
  <si>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</si>
  <si>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</si>
  <si>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</si>
  <si>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</si>
  <si>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</si>
  <si>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</si>
  <si>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</si>
  <si>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20s/28k  35s/30k  50s/30k</t>
    <phoneticPr fontId="3" type="noConversion"/>
  </si>
  <si>
    <t>S</t>
    <phoneticPr fontId="3" type="noConversion"/>
  </si>
  <si>
    <t>20s/25k  35s/34k  50s/30k</t>
    <phoneticPr fontId="3" type="noConversion"/>
  </si>
  <si>
    <t>TMT</t>
    <phoneticPr fontId="3" type="noConversion"/>
  </si>
  <si>
    <t>BLG</t>
    <phoneticPr fontId="3" type="noConversion"/>
  </si>
  <si>
    <t>2) 17:16~22:00 고습으로 관측대기</t>
    <phoneticPr fontId="3" type="noConversion"/>
  </si>
  <si>
    <t>N</t>
    <phoneticPr fontId="3" type="noConversion"/>
  </si>
  <si>
    <t>E</t>
    <phoneticPr fontId="3" type="noConversion"/>
  </si>
  <si>
    <t>ALL</t>
    <phoneticPr fontId="3" type="noConversion"/>
  </si>
  <si>
    <t>60s/25k  45s/25k  30s/25k</t>
    <phoneticPr fontId="3" type="noConversion"/>
  </si>
  <si>
    <t>60s/19k  45s/21k  30s/21k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</si>
</sst>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83" sqref="J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7">
        <v>46155</v>
      </c>
      <c r="D3" s="148"/>
      <c r="E3" s="1"/>
      <c r="F3" s="1"/>
      <c r="G3" s="1"/>
      <c r="H3" s="1"/>
      <c r="I3" s="1"/>
      <c r="J3" s="1"/>
      <c r="K3" s="32" t="s">
        <v>2</v>
      </c>
      <c r="L3" s="149">
        <f>(P31-(P32+P33))/P31*100</f>
        <v>59.517045454545446</v>
      </c>
      <c r="M3" s="149"/>
      <c r="N3" s="32" t="s">
        <v>3</v>
      </c>
      <c r="O3" s="149">
        <f>(P31-P33)/P31*100</f>
        <v>100</v>
      </c>
      <c r="P3" s="149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05">
        <v>0.70833333333333337</v>
      </c>
      <c r="D9" s="208">
        <v>1.7</v>
      </c>
      <c r="E9" s="208">
        <v>4.2</v>
      </c>
      <c r="F9" s="208">
        <v>84</v>
      </c>
      <c r="G9" s="206" t="s">
        <v>186</v>
      </c>
      <c r="H9" s="208">
        <v>2.1</v>
      </c>
      <c r="I9" s="206">
        <v>11</v>
      </c>
      <c r="J9" s="209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205">
        <v>0.9375</v>
      </c>
      <c r="D10" s="208">
        <v>1.2</v>
      </c>
      <c r="E10" s="208">
        <v>5.7</v>
      </c>
      <c r="F10" s="208">
        <v>50</v>
      </c>
      <c r="G10" s="206" t="s">
        <v>191</v>
      </c>
      <c r="H10" s="208">
        <v>2.8</v>
      </c>
      <c r="I10" s="213"/>
      <c r="J10" s="20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0">
        <v>0.20833333333333334</v>
      </c>
      <c r="D11" s="215">
        <v>1.1000000000000001</v>
      </c>
      <c r="E11" s="215">
        <v>7.1</v>
      </c>
      <c r="F11" s="215">
        <v>13</v>
      </c>
      <c r="G11" s="206" t="s">
        <v>192</v>
      </c>
      <c r="H11" s="208">
        <v>1.4</v>
      </c>
      <c r="I11" s="216"/>
      <c r="J11" s="20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23.5</v>
      </c>
      <c r="D12" s="11">
        <f>AVERAGE(D9:D11)</f>
        <v>1.3333333333333333</v>
      </c>
      <c r="E12" s="11">
        <f>AVERAGE(E9:E11)</f>
        <v>5.666666666666667</v>
      </c>
      <c r="F12" s="12">
        <f>AVERAGE(F9:F11)</f>
        <v>49</v>
      </c>
      <c r="G12" s="13"/>
      <c r="H12" s="14">
        <f>AVERAGE(H9:H11)</f>
        <v>2.1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04" t="s">
        <v>175</v>
      </c>
      <c r="D16" s="207" t="s">
        <v>179</v>
      </c>
      <c r="E16" s="206" t="s">
        <v>188</v>
      </c>
      <c r="F16" s="206" t="s">
        <v>189</v>
      </c>
      <c r="G16" s="206" t="s">
        <v>193</v>
      </c>
      <c r="H16" s="91"/>
      <c r="I16" s="91"/>
      <c r="J16" s="91"/>
      <c r="K16" s="91"/>
      <c r="L16" s="91"/>
      <c r="M16" s="91"/>
      <c r="N16" s="91"/>
      <c r="O16" s="91"/>
      <c r="P16" s="204" t="s">
        <v>175</v>
      </c>
    </row>
    <row r="17" spans="1:16" s="75" customFormat="1" ht="14.1" customHeight="1" x14ac:dyDescent="0.25">
      <c r="A17" s="31"/>
      <c r="B17" s="21" t="s">
        <v>41</v>
      </c>
      <c r="C17" s="205">
        <v>0.65902777777777777</v>
      </c>
      <c r="D17" s="205">
        <v>0.66597222222222219</v>
      </c>
      <c r="E17" s="205">
        <v>0.69930555555555562</v>
      </c>
      <c r="F17" s="205">
        <v>0.91666666666666663</v>
      </c>
      <c r="G17" s="205">
        <v>0.19166666666666665</v>
      </c>
      <c r="H17" s="114"/>
      <c r="I17" s="114"/>
      <c r="J17" s="114"/>
      <c r="K17" s="114"/>
      <c r="L17" s="114"/>
      <c r="M17" s="114"/>
      <c r="N17" s="114"/>
      <c r="O17" s="114"/>
      <c r="P17" s="205">
        <v>0.20555555555555557</v>
      </c>
    </row>
    <row r="18" spans="1:16" s="75" customFormat="1" ht="14.1" customHeight="1" x14ac:dyDescent="0.25">
      <c r="A18" s="31"/>
      <c r="B18" s="21" t="s">
        <v>42</v>
      </c>
      <c r="C18" s="206">
        <v>34379</v>
      </c>
      <c r="D18" s="206">
        <f>C18+1</f>
        <v>34380</v>
      </c>
      <c r="E18" s="206">
        <f>D19+1</f>
        <v>34391</v>
      </c>
      <c r="F18" s="206">
        <f>E19+1</f>
        <v>34404</v>
      </c>
      <c r="G18" s="206">
        <f>F19+1</f>
        <v>34575</v>
      </c>
      <c r="H18" s="91"/>
      <c r="I18" s="91"/>
      <c r="J18" s="91"/>
      <c r="K18" s="91"/>
      <c r="L18" s="91"/>
      <c r="M18" s="91"/>
      <c r="N18" s="91"/>
      <c r="O18" s="91"/>
      <c r="P18" s="206">
        <f>MAX(C18:O19)+1</f>
        <v>34586</v>
      </c>
    </row>
    <row r="19" spans="1:16" s="75" customFormat="1" ht="14.1" customHeight="1" thickBot="1" x14ac:dyDescent="0.3">
      <c r="A19" s="31"/>
      <c r="B19" s="9" t="s">
        <v>43</v>
      </c>
      <c r="C19" s="79"/>
      <c r="D19" s="206">
        <v>34390</v>
      </c>
      <c r="E19" s="211">
        <v>34403</v>
      </c>
      <c r="F19" s="211">
        <v>34574</v>
      </c>
      <c r="G19" s="211">
        <v>34585</v>
      </c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13</v>
      </c>
      <c r="F20" s="97">
        <f>IF(ISNUMBER(F18),F19-F18+1,"")</f>
        <v>171</v>
      </c>
      <c r="G20" s="97">
        <f>IF(ISNUMBER(G18),G19-G18+1,"")</f>
        <v>11</v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1" t="s">
        <v>21</v>
      </c>
      <c r="D22" s="21" t="s">
        <v>23</v>
      </c>
      <c r="E22" s="21" t="s">
        <v>46</v>
      </c>
      <c r="F22" s="154" t="s">
        <v>47</v>
      </c>
      <c r="G22" s="154"/>
      <c r="H22" s="154"/>
      <c r="I22" s="154"/>
      <c r="J22" s="21" t="s">
        <v>21</v>
      </c>
      <c r="K22" s="21" t="s">
        <v>23</v>
      </c>
      <c r="L22" s="21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205">
        <v>0.67847222222222225</v>
      </c>
      <c r="D23" s="205">
        <v>0.68263888888888891</v>
      </c>
      <c r="E23" s="206" t="s">
        <v>176</v>
      </c>
      <c r="F23" s="210" t="s">
        <v>185</v>
      </c>
      <c r="G23" s="210"/>
      <c r="H23" s="210"/>
      <c r="I23" s="210"/>
      <c r="J23" s="218">
        <v>0.19166666666666665</v>
      </c>
      <c r="K23" s="218">
        <v>0.19583333333333333</v>
      </c>
      <c r="L23" s="206" t="s">
        <v>173</v>
      </c>
      <c r="M23" s="210" t="s">
        <v>194</v>
      </c>
      <c r="N23" s="210"/>
      <c r="O23" s="210"/>
      <c r="P23" s="210"/>
    </row>
    <row r="24" spans="1:16" ht="13.5" customHeight="1" x14ac:dyDescent="0.25">
      <c r="B24" s="153"/>
      <c r="C24" s="205"/>
      <c r="D24" s="205"/>
      <c r="E24" s="206" t="s">
        <v>172</v>
      </c>
      <c r="F24" s="210" t="s">
        <v>180</v>
      </c>
      <c r="G24" s="210"/>
      <c r="H24" s="210"/>
      <c r="I24" s="210"/>
      <c r="J24" s="219"/>
      <c r="K24" s="219"/>
      <c r="L24" s="206" t="s">
        <v>177</v>
      </c>
      <c r="M24" s="210" t="s">
        <v>180</v>
      </c>
      <c r="N24" s="210"/>
      <c r="O24" s="210"/>
      <c r="P24" s="210"/>
    </row>
    <row r="25" spans="1:16" ht="13.5" customHeight="1" x14ac:dyDescent="0.25">
      <c r="B25" s="153"/>
      <c r="C25" s="205">
        <v>0.68263888888888891</v>
      </c>
      <c r="D25" s="205">
        <v>0.68611111111111101</v>
      </c>
      <c r="E25" s="206" t="s">
        <v>174</v>
      </c>
      <c r="F25" s="210" t="s">
        <v>187</v>
      </c>
      <c r="G25" s="210"/>
      <c r="H25" s="210"/>
      <c r="I25" s="210"/>
      <c r="J25" s="218">
        <v>0.19583333333333333</v>
      </c>
      <c r="K25" s="218">
        <v>0.19999999999999998</v>
      </c>
      <c r="L25" s="206" t="s">
        <v>172</v>
      </c>
      <c r="M25" s="210" t="s">
        <v>195</v>
      </c>
      <c r="N25" s="210"/>
      <c r="O25" s="210"/>
      <c r="P25" s="210"/>
    </row>
    <row r="26" spans="1:16" ht="13.5" customHeight="1" x14ac:dyDescent="0.25">
      <c r="B26" s="153"/>
      <c r="C26" s="205"/>
      <c r="D26" s="205"/>
      <c r="E26" s="206" t="s">
        <v>173</v>
      </c>
      <c r="F26" s="210" t="s">
        <v>182</v>
      </c>
      <c r="G26" s="210"/>
      <c r="H26" s="210"/>
      <c r="I26" s="210"/>
      <c r="J26" s="219"/>
      <c r="K26" s="219"/>
      <c r="L26" s="206" t="s">
        <v>178</v>
      </c>
      <c r="M26" s="210" t="s">
        <v>181</v>
      </c>
      <c r="N26" s="210"/>
      <c r="O26" s="210"/>
      <c r="P26" s="21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6" t="s">
        <v>48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0.33055555555555555</v>
      </c>
      <c r="D30" s="107">
        <v>9.5833333333333326E-2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0.44722222222222219</v>
      </c>
    </row>
    <row r="31" spans="1:16" ht="14.1" customHeight="1" x14ac:dyDescent="0.25">
      <c r="B31" s="22" t="s">
        <v>167</v>
      </c>
      <c r="C31" s="214">
        <v>0.35138888888888892</v>
      </c>
      <c r="D31" s="212">
        <v>9.5833333333333326E-2</v>
      </c>
      <c r="E31" s="108"/>
      <c r="F31" s="108"/>
      <c r="G31" s="108"/>
      <c r="H31" s="108"/>
      <c r="I31" s="108"/>
      <c r="J31" s="212">
        <v>2.0833333333333332E-2</v>
      </c>
      <c r="K31" s="212">
        <v>2.0833333333333332E-2</v>
      </c>
      <c r="L31" s="108"/>
      <c r="M31" s="108"/>
      <c r="N31" s="108"/>
      <c r="O31" s="109"/>
      <c r="P31" s="98">
        <f>SUM(C31:N31)</f>
        <v>0.48888888888888887</v>
      </c>
    </row>
    <row r="32" spans="1:16" ht="14.1" customHeight="1" x14ac:dyDescent="0.25">
      <c r="B32" s="22" t="s">
        <v>63</v>
      </c>
      <c r="C32" s="214">
        <v>8.1250000000000003E-2</v>
      </c>
      <c r="D32" s="212">
        <v>9.5833333333333326E-2</v>
      </c>
      <c r="E32" s="108"/>
      <c r="F32" s="108"/>
      <c r="G32" s="108"/>
      <c r="H32" s="108"/>
      <c r="I32" s="108"/>
      <c r="J32" s="212">
        <v>2.0833333333333332E-2</v>
      </c>
      <c r="K32" s="108"/>
      <c r="L32" s="100"/>
      <c r="M32" s="100"/>
      <c r="N32" s="100"/>
      <c r="O32" s="104"/>
      <c r="P32" s="98">
        <f>SUM(C32:N32)</f>
        <v>0.19791666666666666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0.27013888888888893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0.29097222222222219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1" t="s">
        <v>65</v>
      </c>
      <c r="C36" s="160"/>
      <c r="D36" s="161"/>
      <c r="E36" s="160"/>
      <c r="F36" s="161"/>
      <c r="G36" s="160"/>
      <c r="H36" s="161"/>
      <c r="I36" s="162"/>
      <c r="J36" s="163"/>
      <c r="K36" s="164"/>
      <c r="L36" s="163"/>
      <c r="M36" s="162"/>
      <c r="N36" s="163"/>
      <c r="O36" s="155"/>
      <c r="P36" s="155"/>
    </row>
    <row r="37" spans="2:16" ht="18" customHeight="1" x14ac:dyDescent="0.25">
      <c r="B37" s="172"/>
      <c r="C37" s="156"/>
      <c r="D37" s="156"/>
      <c r="E37" s="157"/>
      <c r="F37" s="155"/>
      <c r="G37" s="158"/>
      <c r="H37" s="155"/>
      <c r="I37" s="157"/>
      <c r="J37" s="155"/>
      <c r="K37" s="157"/>
      <c r="L37" s="155"/>
      <c r="M37" s="159"/>
      <c r="N37" s="155"/>
      <c r="O37" s="155"/>
      <c r="P37" s="155"/>
    </row>
    <row r="38" spans="2:16" ht="18" customHeight="1" x14ac:dyDescent="0.25">
      <c r="B38" s="172"/>
      <c r="C38" s="158"/>
      <c r="D38" s="155"/>
      <c r="E38" s="157"/>
      <c r="F38" s="155"/>
      <c r="G38" s="157"/>
      <c r="H38" s="155"/>
      <c r="I38" s="157"/>
      <c r="J38" s="155"/>
      <c r="K38" s="157"/>
      <c r="L38" s="155"/>
      <c r="M38" s="157"/>
      <c r="N38" s="155"/>
      <c r="O38" s="155"/>
      <c r="P38" s="155"/>
    </row>
    <row r="39" spans="2:16" ht="18" customHeight="1" x14ac:dyDescent="0.25">
      <c r="B39" s="172"/>
      <c r="C39" s="155"/>
      <c r="D39" s="155"/>
      <c r="E39" s="157"/>
      <c r="F39" s="155"/>
      <c r="G39" s="158"/>
      <c r="H39" s="155"/>
      <c r="I39" s="157"/>
      <c r="J39" s="155"/>
      <c r="K39" s="157"/>
      <c r="L39" s="155"/>
      <c r="M39" s="158"/>
      <c r="N39" s="155"/>
      <c r="O39" s="155"/>
      <c r="P39" s="155"/>
    </row>
    <row r="40" spans="2:16" ht="18" customHeight="1" x14ac:dyDescent="0.25">
      <c r="B40" s="172"/>
      <c r="C40" s="155"/>
      <c r="D40" s="155"/>
      <c r="E40" s="155"/>
      <c r="F40" s="155"/>
      <c r="G40" s="155"/>
      <c r="H40" s="155"/>
      <c r="I40" s="155"/>
      <c r="J40" s="155"/>
      <c r="K40" s="157"/>
      <c r="L40" s="155"/>
      <c r="M40" s="155"/>
      <c r="N40" s="155"/>
      <c r="O40" s="155"/>
      <c r="P40" s="155"/>
    </row>
    <row r="41" spans="2:16" ht="18" customHeight="1" x14ac:dyDescent="0.25">
      <c r="B41" s="173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15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7"/>
    </row>
    <row r="45" spans="2:16" ht="14.1" customHeight="1" x14ac:dyDescent="0.25">
      <c r="B45" s="118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20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18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20"/>
    </row>
    <row r="48" spans="2:16" ht="14.1" customHeight="1" x14ac:dyDescent="0.25">
      <c r="B48" s="118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</row>
    <row r="49" spans="2:16" ht="14.1" customHeight="1" x14ac:dyDescent="0.25">
      <c r="B49" s="118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20"/>
    </row>
    <row r="50" spans="2:16" ht="14.1" customHeight="1" x14ac:dyDescent="0.25">
      <c r="B50" s="11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2:16" ht="14.1" customHeight="1" x14ac:dyDescent="0.25">
      <c r="B51" s="118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20"/>
    </row>
    <row r="52" spans="2:16" ht="14.1" customHeight="1" thickBot="1" x14ac:dyDescent="0.3">
      <c r="B52" s="174"/>
      <c r="C52" s="175"/>
      <c r="D52" s="119"/>
      <c r="E52" s="119"/>
      <c r="F52" s="119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77" t="s">
        <v>164</v>
      </c>
      <c r="C53" s="178"/>
      <c r="D53" s="89"/>
      <c r="E53" s="89"/>
      <c r="F53" s="89"/>
      <c r="G53" s="181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79" t="s">
        <v>163</v>
      </c>
      <c r="C54" s="180"/>
      <c r="D54" s="180"/>
      <c r="E54" s="180"/>
      <c r="F54" s="217">
        <v>251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33" t="s">
        <v>67</v>
      </c>
      <c r="C56" s="13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4" t="s">
        <v>68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69</v>
      </c>
      <c r="O57" s="135"/>
      <c r="P57" s="138"/>
    </row>
    <row r="58" spans="2:16" ht="17.100000000000001" customHeight="1" x14ac:dyDescent="0.25">
      <c r="B58" s="139" t="s">
        <v>70</v>
      </c>
      <c r="C58" s="140"/>
      <c r="D58" s="141"/>
      <c r="E58" s="139" t="s">
        <v>71</v>
      </c>
      <c r="F58" s="140"/>
      <c r="G58" s="141"/>
      <c r="H58" s="140" t="s">
        <v>72</v>
      </c>
      <c r="I58" s="140"/>
      <c r="J58" s="140"/>
      <c r="K58" s="142" t="s">
        <v>73</v>
      </c>
      <c r="L58" s="140"/>
      <c r="M58" s="143"/>
      <c r="N58" s="144"/>
      <c r="O58" s="140"/>
      <c r="P58" s="145"/>
    </row>
    <row r="59" spans="2:16" ht="20.100000000000001" customHeight="1" x14ac:dyDescent="0.25">
      <c r="B59" s="187" t="s">
        <v>74</v>
      </c>
      <c r="C59" s="188"/>
      <c r="D59" s="29" t="b">
        <v>1</v>
      </c>
      <c r="E59" s="187" t="s">
        <v>75</v>
      </c>
      <c r="F59" s="188"/>
      <c r="G59" s="29" t="b">
        <v>1</v>
      </c>
      <c r="H59" s="189" t="s">
        <v>76</v>
      </c>
      <c r="I59" s="188"/>
      <c r="J59" s="29" t="b">
        <v>1</v>
      </c>
      <c r="K59" s="189" t="s">
        <v>77</v>
      </c>
      <c r="L59" s="188"/>
      <c r="M59" s="29" t="b">
        <v>1</v>
      </c>
      <c r="N59" s="190" t="s">
        <v>78</v>
      </c>
      <c r="O59" s="188"/>
      <c r="P59" s="29" t="b">
        <v>1</v>
      </c>
    </row>
    <row r="60" spans="2:16" ht="20.100000000000001" customHeight="1" x14ac:dyDescent="0.25">
      <c r="B60" s="187" t="s">
        <v>79</v>
      </c>
      <c r="C60" s="188"/>
      <c r="D60" s="29" t="b">
        <v>1</v>
      </c>
      <c r="E60" s="187" t="s">
        <v>80</v>
      </c>
      <c r="F60" s="188"/>
      <c r="G60" s="29" t="b">
        <v>1</v>
      </c>
      <c r="H60" s="189" t="s">
        <v>81</v>
      </c>
      <c r="I60" s="188"/>
      <c r="J60" s="29" t="b">
        <v>1</v>
      </c>
      <c r="K60" s="189" t="s">
        <v>82</v>
      </c>
      <c r="L60" s="188"/>
      <c r="M60" s="29" t="b">
        <v>1</v>
      </c>
      <c r="N60" s="190" t="s">
        <v>83</v>
      </c>
      <c r="O60" s="188"/>
      <c r="P60" s="29" t="b">
        <v>1</v>
      </c>
    </row>
    <row r="61" spans="2:16" ht="20.100000000000001" customHeight="1" x14ac:dyDescent="0.25">
      <c r="B61" s="187" t="s">
        <v>84</v>
      </c>
      <c r="C61" s="188"/>
      <c r="D61" s="29" t="b">
        <v>1</v>
      </c>
      <c r="E61" s="187" t="s">
        <v>85</v>
      </c>
      <c r="F61" s="188"/>
      <c r="G61" s="29" t="b">
        <v>1</v>
      </c>
      <c r="H61" s="189" t="s">
        <v>86</v>
      </c>
      <c r="I61" s="188"/>
      <c r="J61" s="29" t="b">
        <v>1</v>
      </c>
      <c r="K61" s="189" t="s">
        <v>87</v>
      </c>
      <c r="L61" s="188"/>
      <c r="M61" s="29" t="b">
        <v>1</v>
      </c>
      <c r="N61" s="190" t="s">
        <v>88</v>
      </c>
      <c r="O61" s="188"/>
      <c r="P61" s="29" t="b">
        <v>1</v>
      </c>
    </row>
    <row r="62" spans="2:16" ht="20.100000000000001" customHeight="1" x14ac:dyDescent="0.25">
      <c r="B62" s="189" t="s">
        <v>86</v>
      </c>
      <c r="C62" s="188"/>
      <c r="D62" s="29" t="b">
        <v>1</v>
      </c>
      <c r="E62" s="187" t="s">
        <v>89</v>
      </c>
      <c r="F62" s="188"/>
      <c r="G62" s="29" t="b">
        <v>1</v>
      </c>
      <c r="H62" s="189" t="s">
        <v>90</v>
      </c>
      <c r="I62" s="188"/>
      <c r="J62" s="29" t="b">
        <v>0</v>
      </c>
      <c r="K62" s="189" t="s">
        <v>91</v>
      </c>
      <c r="L62" s="188"/>
      <c r="M62" s="29" t="b">
        <v>1</v>
      </c>
      <c r="N62" s="190" t="s">
        <v>81</v>
      </c>
      <c r="O62" s="188"/>
      <c r="P62" s="29" t="b">
        <v>1</v>
      </c>
    </row>
    <row r="63" spans="2:16" ht="20.100000000000001" customHeight="1" x14ac:dyDescent="0.25">
      <c r="B63" s="189" t="s">
        <v>92</v>
      </c>
      <c r="C63" s="188"/>
      <c r="D63" s="29" t="b">
        <v>1</v>
      </c>
      <c r="E63" s="187" t="s">
        <v>93</v>
      </c>
      <c r="F63" s="188"/>
      <c r="G63" s="29" t="b">
        <v>1</v>
      </c>
      <c r="H63" s="34"/>
      <c r="I63" s="35"/>
      <c r="J63" s="36"/>
      <c r="K63" s="189" t="s">
        <v>94</v>
      </c>
      <c r="L63" s="188"/>
      <c r="M63" s="29" t="b">
        <v>1</v>
      </c>
      <c r="N63" s="190" t="s">
        <v>162</v>
      </c>
      <c r="O63" s="188"/>
      <c r="P63" s="29" t="b">
        <v>1</v>
      </c>
    </row>
    <row r="64" spans="2:16" ht="20.100000000000001" customHeight="1" x14ac:dyDescent="0.25">
      <c r="B64" s="189" t="s">
        <v>95</v>
      </c>
      <c r="C64" s="188"/>
      <c r="D64" s="29" t="b">
        <v>0</v>
      </c>
      <c r="E64" s="187" t="s">
        <v>96</v>
      </c>
      <c r="F64" s="188"/>
      <c r="G64" s="29" t="b">
        <v>1</v>
      </c>
      <c r="H64" s="37"/>
      <c r="I64" s="38"/>
      <c r="J64" s="39"/>
      <c r="K64" s="197" t="s">
        <v>97</v>
      </c>
      <c r="L64" s="19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7" t="s">
        <v>160</v>
      </c>
      <c r="F65" s="18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1" t="s">
        <v>103</v>
      </c>
      <c r="C69" s="191"/>
      <c r="D69" s="47"/>
      <c r="E69" s="47"/>
      <c r="F69" s="193" t="s">
        <v>104</v>
      </c>
      <c r="G69" s="195" t="s">
        <v>105</v>
      </c>
      <c r="H69" s="47"/>
      <c r="I69" s="191" t="s">
        <v>106</v>
      </c>
      <c r="J69" s="19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92"/>
      <c r="C70" s="192"/>
      <c r="D70" s="51"/>
      <c r="E70" s="52"/>
      <c r="F70" s="194"/>
      <c r="G70" s="196"/>
      <c r="H70" s="53"/>
      <c r="I70" s="192"/>
      <c r="J70" s="19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99">
        <v>-155.19999999999999</v>
      </c>
      <c r="D72" s="199">
        <v>-156.1</v>
      </c>
      <c r="E72" s="73" t="s">
        <v>116</v>
      </c>
      <c r="F72" s="199">
        <v>19.8</v>
      </c>
      <c r="G72" s="199">
        <v>19.600000000000001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99">
        <v>-131</v>
      </c>
      <c r="D73" s="199">
        <v>-131.69999999999999</v>
      </c>
      <c r="E73" s="74" t="s">
        <v>120</v>
      </c>
      <c r="F73" s="201">
        <v>36.200000000000003</v>
      </c>
      <c r="G73" s="201">
        <v>15.9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99">
        <v>-210.5</v>
      </c>
      <c r="D74" s="199">
        <v>-211.3</v>
      </c>
      <c r="E74" s="74" t="s">
        <v>125</v>
      </c>
      <c r="F74" s="202">
        <v>20</v>
      </c>
      <c r="G74" s="20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99">
        <v>-112.9</v>
      </c>
      <c r="D75" s="199">
        <v>-113.6</v>
      </c>
      <c r="E75" s="74" t="s">
        <v>130</v>
      </c>
      <c r="F75" s="202">
        <v>40</v>
      </c>
      <c r="G75" s="20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99">
        <v>24</v>
      </c>
      <c r="D76" s="199">
        <v>23.6</v>
      </c>
      <c r="E76" s="74" t="s">
        <v>135</v>
      </c>
      <c r="F76" s="202">
        <v>20</v>
      </c>
      <c r="G76" s="20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99">
        <v>28.5</v>
      </c>
      <c r="D77" s="199">
        <v>27.2</v>
      </c>
      <c r="E77" s="74" t="s">
        <v>140</v>
      </c>
      <c r="F77" s="202">
        <v>150</v>
      </c>
      <c r="G77" s="20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99">
        <v>21.5</v>
      </c>
      <c r="D78" s="199">
        <v>20.7</v>
      </c>
      <c r="E78" s="74" t="s">
        <v>145</v>
      </c>
      <c r="F78" s="203"/>
      <c r="G78" s="20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99">
        <v>22.4</v>
      </c>
      <c r="D79" s="199">
        <v>21.4</v>
      </c>
      <c r="E79" s="73" t="s">
        <v>150</v>
      </c>
      <c r="F79" s="199">
        <v>11.9</v>
      </c>
      <c r="G79" s="199">
        <v>7.6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0">
        <v>5.3900000000000002E-5</v>
      </c>
      <c r="D80" s="200">
        <v>5.3600000000000002E-5</v>
      </c>
      <c r="E80" s="74" t="s">
        <v>155</v>
      </c>
      <c r="F80" s="201">
        <v>55.7</v>
      </c>
      <c r="G80" s="201">
        <v>12.3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0" t="s">
        <v>159</v>
      </c>
      <c r="C84" s="150"/>
    </row>
    <row r="85" spans="2:16" ht="15" customHeight="1" x14ac:dyDescent="0.25">
      <c r="B85" s="115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15" t="s">
        <v>190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25">
      <c r="B87" s="121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3"/>
    </row>
    <row r="88" spans="2:16" ht="15" customHeight="1" x14ac:dyDescent="0.25">
      <c r="B88" s="127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9"/>
    </row>
    <row r="89" spans="2:16" ht="15" customHeight="1" x14ac:dyDescent="0.25">
      <c r="B89" s="130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2"/>
    </row>
    <row r="90" spans="2:16" ht="15" customHeight="1" x14ac:dyDescent="0.25">
      <c r="B90" s="127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9"/>
    </row>
    <row r="91" spans="2:16" ht="15" customHeight="1" x14ac:dyDescent="0.25">
      <c r="B91" s="127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9"/>
    </row>
    <row r="92" spans="2:16" ht="15" customHeight="1" x14ac:dyDescent="0.25">
      <c r="B92" s="121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3"/>
    </row>
    <row r="93" spans="2:16" ht="15" customHeight="1" x14ac:dyDescent="0.25">
      <c r="B93" s="121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3"/>
    </row>
    <row r="94" spans="2:16" ht="15" customHeight="1" x14ac:dyDescent="0.25">
      <c r="B94" s="121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3"/>
    </row>
    <row r="95" spans="2:16" ht="15" customHeight="1" x14ac:dyDescent="0.25">
      <c r="B95" s="121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3"/>
    </row>
    <row r="96" spans="2:16" ht="15" customHeight="1" x14ac:dyDescent="0.25">
      <c r="B96" s="121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3"/>
    </row>
    <row r="97" spans="2:16" ht="15" customHeight="1" x14ac:dyDescent="0.25">
      <c r="B97" s="121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3"/>
    </row>
    <row r="98" spans="2:16" ht="15" customHeight="1" x14ac:dyDescent="0.25"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3"/>
    </row>
    <row r="99" spans="2:16" ht="15" customHeight="1" x14ac:dyDescent="0.2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2026-05-14T05:01:38Z</dcterms:modified>
</cp:coreProperties>
</file>