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8" i="1" l="1"/>
  <c r="I18" i="1"/>
  <c r="G18" i="1" l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<sst xmlns="http://schemas.openxmlformats.org/spreadsheetml/2006/main" count="213" uniqueCount="197">
  <si>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</si>
  <si>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</si>
  <si>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</si>
  <si>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</si>
  <si>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</si>
  <si>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</si>
  <si>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</si>
  <si>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</si>
  <si>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</si>
  <si>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</si>
  <si>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</si>
  <si>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</si>
  <si>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</si>
  <si>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</si>
  <si>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</si>
  <si>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</si>
  <si>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</si>
  <si>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</si>
  <si>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</si>
  <si>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</si>
  <si>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</si>
  <si>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</si>
  <si>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</si>
  <si>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</si>
  <si>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</si>
  <si>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</si>
  <si>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</si>
  <si>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</si>
  <si>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</si>
  <si>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</si>
  <si>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</si>
  <si>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</si>
  <si>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</si>
  <si>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</si>
  <si>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</si>
  <si>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</si>
  <si>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</si>
  <si>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</si>
  <si>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</si>
  <si>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</si>
  <si>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</si>
  <si>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</si>
  <si>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</si>
  <si>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</si>
  <si>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</si>
  <si>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</si>
  <si>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</si>
  <si>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</si>
  <si>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</si>
  <si>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</si>
  <si>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</si>
  <si>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</si>
  <si>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</si>
  <si>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</si>
  <si>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</si>
  <si>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</si>
  <si>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</si>
  <si>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</si>
  <si>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</si>
  <si>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</si>
  <si>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</si>
  <si>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</si>
  <si>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</si>
  <si>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</si>
  <si>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</si>
  <si>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</si>
  <si>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</si>
  <si>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</si>
  <si>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</si>
  <si>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</si>
  <si>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</si>
  <si>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</si>
  <si>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</si>
  <si>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</si>
  <si>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</si>
  <si>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</si>
  <si>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</si>
  <si>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</si>
  <si>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</si>
  <si>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</si>
  <si>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</si>
  <si>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</si>
  <si>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</si>
  <si>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</si>
  <si>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</si>
  <si>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</si>
  <si>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</si>
  <si>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</si>
  <si>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</si>
  <si>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</si>
  <si>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</si>
  <si>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</si>
  <si>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</si>
  <si>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</si>
  <si>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</si>
  <si>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</si>
  <si>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</si>
  <si>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</si>
  <si>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</si>
  <si>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</si>
  <si>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</si>
  <si>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</si>
  <si>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</si>
  <si>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</si>
  <si>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</si>
  <si>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</si>
  <si>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</si>
  <si>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</si>
  <si>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</si>
  <si>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</si>
  <si>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</si>
  <si>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</si>
  <si>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</si>
  <si>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</si>
  <si>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</si>
  <si>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</si>
  <si>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</si>
  <si>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</si>
  <si>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</si>
  <si>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</si>
  <si>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</si>
  <si>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</si>
  <si>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</si>
  <si>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</si>
  <si>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</si>
  <si>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</si>
  <si>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</si>
  <si>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</si>
  <si>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</si>
  <si>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</si>
  <si>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</si>
  <si>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</si>
  <si>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</si>
  <si>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</si>
  <si>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</si>
  <si>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</si>
  <si>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</si>
  <si>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</si>
  <si>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</si>
  <si>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</si>
  <si>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</si>
  <si>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</si>
  <si>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</si>
  <si>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</si>
  <si>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</si>
  <si>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</si>
  <si>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</si>
  <si>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</si>
  <si>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</si>
  <si>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</si>
  <si>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</si>
  <si>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</si>
  <si>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</si>
  <si>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</si>
  <si>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</si>
  <si>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</si>
  <si>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</si>
  <si>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</si>
  <si>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</si>
  <si>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</si>
  <si>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</si>
  <si>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</si>
  <si>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</si>
  <si>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</si>
  <si>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</si>
  <si>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</si>
  <si>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</si>
  <si>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</si>
  <si>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</si>
  <si>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</si>
  <si>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</si>
  <si>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</si>
  <si>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</si>
  <si>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</si>
  <si>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</si>
  <si>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</si>
  <si>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</si>
  <si>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</si>
  <si>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</si>
  <si>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</si>
  <si>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</si>
  <si>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</si>
  <si>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</si>
  <si>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</si>
  <si>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</si>
  <si>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</si>
  <si>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>W</t>
    <phoneticPr fontId="3" type="noConversion"/>
  </si>
  <si>
    <t>KSP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</si>
  <si>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</si>
  <si>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</si>
  <si>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</si>
  <si>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20s/37k 20s/24k 30s/21k 42s/21k</t>
    <phoneticPr fontId="3" type="noConversion"/>
  </si>
  <si>
    <t>NW</t>
    <phoneticPr fontId="3" type="noConversion"/>
  </si>
  <si>
    <t>22s/16k 42s/21k 60s/21k</t>
    <phoneticPr fontId="3" type="noConversion"/>
  </si>
  <si>
    <t>NW</t>
    <phoneticPr fontId="3" type="noConversion"/>
  </si>
  <si>
    <t>M_033588-033589:N</t>
    <phoneticPr fontId="3" type="noConversion"/>
  </si>
  <si>
    <t>M_033670-033671:K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</si>
</sst>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18" sqref="J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3">
        <v>46145</v>
      </c>
      <c r="D3" s="174"/>
      <c r="E3" s="1"/>
      <c r="F3" s="1"/>
      <c r="G3" s="1"/>
      <c r="H3" s="1"/>
      <c r="I3" s="1"/>
      <c r="J3" s="1"/>
      <c r="K3" s="32" t="s">
        <v>2</v>
      </c>
      <c r="L3" s="175">
        <f>(P31-(P32+P33))/P31*100</f>
        <v>100</v>
      </c>
      <c r="M3" s="175"/>
      <c r="N3" s="32" t="s">
        <v>3</v>
      </c>
      <c r="O3" s="175">
        <f>(P31-P33)/P31*100</f>
        <v>100</v>
      </c>
      <c r="P3" s="175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1.4</v>
      </c>
      <c r="E9" s="114">
        <v>15</v>
      </c>
      <c r="F9" s="114">
        <v>43</v>
      </c>
      <c r="G9" s="111" t="s">
        <v>192</v>
      </c>
      <c r="H9" s="114">
        <v>3.6</v>
      </c>
      <c r="I9" s="111">
        <v>95.9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>
        <v>1.8</v>
      </c>
      <c r="E10" s="114">
        <v>11</v>
      </c>
      <c r="F10" s="114">
        <v>60</v>
      </c>
      <c r="G10" s="111" t="s">
        <v>194</v>
      </c>
      <c r="H10" s="114">
        <v>2.4</v>
      </c>
      <c r="I10" s="121"/>
      <c r="J10" s="1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6">
        <v>0.16666666666666666</v>
      </c>
      <c r="D11" s="135">
        <v>1.7</v>
      </c>
      <c r="E11" s="135">
        <v>7</v>
      </c>
      <c r="F11" s="135">
        <v>53</v>
      </c>
      <c r="G11" s="130" t="s">
        <v>186</v>
      </c>
      <c r="H11" s="137">
        <v>4</v>
      </c>
      <c r="I11" s="138"/>
      <c r="J11" s="139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23.458333333333336</v>
      </c>
      <c r="D12" s="11">
        <f>AVERAGE(D9:D11)</f>
        <v>1.6333333333333335</v>
      </c>
      <c r="E12" s="11">
        <f>AVERAGE(E9:E11)</f>
        <v>11</v>
      </c>
      <c r="F12" s="12">
        <f>AVERAGE(F9:F11)</f>
        <v>52</v>
      </c>
      <c r="G12" s="13"/>
      <c r="H12" s="14">
        <f>AVERAGE(H9:H11)</f>
        <v>3.3333333333333335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179</v>
      </c>
      <c r="E16" s="111" t="s">
        <v>182</v>
      </c>
      <c r="F16" s="111" t="s">
        <v>183</v>
      </c>
      <c r="G16" s="111" t="s">
        <v>187</v>
      </c>
      <c r="H16" s="111" t="s">
        <v>184</v>
      </c>
      <c r="I16" s="130" t="s">
        <v>185</v>
      </c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0.6381944444444444</v>
      </c>
      <c r="D17" s="110">
        <v>0.64027777777777783</v>
      </c>
      <c r="E17" s="110">
        <v>0.69166666666666676</v>
      </c>
      <c r="F17" s="140">
        <v>0.71388888888888891</v>
      </c>
      <c r="G17" s="140">
        <v>0.73958333333333337</v>
      </c>
      <c r="H17" s="110">
        <v>0.87152777777777779</v>
      </c>
      <c r="I17" s="110">
        <v>0.18888888888888888</v>
      </c>
      <c r="J17" s="133"/>
      <c r="K17" s="133"/>
      <c r="L17" s="133"/>
      <c r="M17" s="133"/>
      <c r="N17" s="133"/>
      <c r="O17" s="133"/>
      <c r="P17" s="140">
        <v>0.19444444444444445</v>
      </c>
    </row>
    <row r="18" spans="1:16" s="75" customFormat="1" ht="14.1" customHeight="1" x14ac:dyDescent="0.25">
      <c r="A18" s="31"/>
      <c r="B18" s="21" t="s">
        <v>42</v>
      </c>
      <c r="C18" s="111">
        <v>33376</v>
      </c>
      <c r="D18" s="111">
        <f>C18+1</f>
        <v>33377</v>
      </c>
      <c r="E18" s="111">
        <f>D19+1</f>
        <v>33389</v>
      </c>
      <c r="F18" s="111">
        <f>E19+1</f>
        <v>33402</v>
      </c>
      <c r="G18" s="111">
        <f>F19+1</f>
        <v>33418</v>
      </c>
      <c r="H18" s="111">
        <f>G19+1</f>
        <v>33502</v>
      </c>
      <c r="I18" s="130">
        <f>H19+1</f>
        <v>33707</v>
      </c>
      <c r="J18" s="91"/>
      <c r="K18" s="91"/>
      <c r="L18" s="91"/>
      <c r="M18" s="91"/>
      <c r="N18" s="91"/>
      <c r="O18" s="91"/>
      <c r="P18" s="111">
        <f>MAX(C18:O19)+1</f>
        <v>33712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33388</v>
      </c>
      <c r="E19" s="122">
        <v>33401</v>
      </c>
      <c r="F19" s="122">
        <v>33417</v>
      </c>
      <c r="G19" s="122">
        <v>33501</v>
      </c>
      <c r="H19" s="122">
        <v>33706</v>
      </c>
      <c r="I19" s="131">
        <f>I18+4</f>
        <v>33711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13</v>
      </c>
      <c r="F20" s="97">
        <f>IF(ISNUMBER(F18),F19-F18+1,"")</f>
        <v>16</v>
      </c>
      <c r="G20" s="97">
        <f>IF(ISNUMBER(G18),G19-G18+1,"")</f>
        <v>84</v>
      </c>
      <c r="H20" s="97">
        <f t="shared" si="0"/>
        <v>205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1" t="s">
        <v>21</v>
      </c>
      <c r="D22" s="21" t="s">
        <v>23</v>
      </c>
      <c r="E22" s="21" t="s">
        <v>46</v>
      </c>
      <c r="F22" s="181" t="s">
        <v>47</v>
      </c>
      <c r="G22" s="181"/>
      <c r="H22" s="181"/>
      <c r="I22" s="181"/>
      <c r="J22" s="21" t="s">
        <v>21</v>
      </c>
      <c r="K22" s="21" t="s">
        <v>23</v>
      </c>
      <c r="L22" s="21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10">
        <v>0.68333333333333324</v>
      </c>
      <c r="D23" s="110">
        <v>0.68680555555555556</v>
      </c>
      <c r="E23" s="111" t="s">
        <v>176</v>
      </c>
      <c r="F23" s="179" t="s">
        <v>191</v>
      </c>
      <c r="G23" s="179"/>
      <c r="H23" s="179"/>
      <c r="I23" s="179"/>
      <c r="J23" s="128"/>
      <c r="K23" s="128"/>
      <c r="L23" s="111" t="s">
        <v>173</v>
      </c>
      <c r="M23" s="179" t="s">
        <v>188</v>
      </c>
      <c r="N23" s="179"/>
      <c r="O23" s="179"/>
      <c r="P23" s="179"/>
    </row>
    <row r="24" spans="1:16" ht="13.5" customHeight="1" x14ac:dyDescent="0.25">
      <c r="B24" s="180"/>
      <c r="C24" s="110"/>
      <c r="D24" s="110"/>
      <c r="E24" s="111" t="s">
        <v>172</v>
      </c>
      <c r="F24" s="179" t="s">
        <v>188</v>
      </c>
      <c r="G24" s="179"/>
      <c r="H24" s="179"/>
      <c r="I24" s="179"/>
      <c r="J24" s="129"/>
      <c r="K24" s="129"/>
      <c r="L24" s="111" t="s">
        <v>177</v>
      </c>
      <c r="M24" s="179" t="s">
        <v>188</v>
      </c>
      <c r="N24" s="179"/>
      <c r="O24" s="179"/>
      <c r="P24" s="179"/>
    </row>
    <row r="25" spans="1:16" ht="13.5" customHeight="1" x14ac:dyDescent="0.25">
      <c r="B25" s="180"/>
      <c r="C25" s="110">
        <v>0.6875</v>
      </c>
      <c r="D25" s="110">
        <v>0.69097222222222221</v>
      </c>
      <c r="E25" s="111" t="s">
        <v>174</v>
      </c>
      <c r="F25" s="179" t="s">
        <v>193</v>
      </c>
      <c r="G25" s="179"/>
      <c r="H25" s="179"/>
      <c r="I25" s="179"/>
      <c r="J25" s="128"/>
      <c r="K25" s="128"/>
      <c r="L25" s="111" t="s">
        <v>172</v>
      </c>
      <c r="M25" s="179" t="s">
        <v>188</v>
      </c>
      <c r="N25" s="179"/>
      <c r="O25" s="179"/>
      <c r="P25" s="179"/>
    </row>
    <row r="26" spans="1:16" ht="13.5" customHeight="1" x14ac:dyDescent="0.25">
      <c r="B26" s="180"/>
      <c r="C26" s="110"/>
      <c r="D26" s="110"/>
      <c r="E26" s="111" t="s">
        <v>173</v>
      </c>
      <c r="F26" s="179" t="s">
        <v>190</v>
      </c>
      <c r="G26" s="179"/>
      <c r="H26" s="179"/>
      <c r="I26" s="179"/>
      <c r="J26" s="129"/>
      <c r="K26" s="129"/>
      <c r="L26" s="111" t="s">
        <v>178</v>
      </c>
      <c r="M26" s="179" t="s">
        <v>189</v>
      </c>
      <c r="N26" s="179"/>
      <c r="O26" s="179"/>
      <c r="P26" s="17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2" t="s">
        <v>48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0.29930555555555555</v>
      </c>
      <c r="D30" s="115">
        <v>0.11805555555555557</v>
      </c>
      <c r="E30" s="115"/>
      <c r="F30" s="115"/>
      <c r="G30" s="115"/>
      <c r="H30" s="115"/>
      <c r="I30" s="115"/>
      <c r="J30" s="115">
        <v>2.0833333333333332E-2</v>
      </c>
      <c r="K30" s="120"/>
      <c r="L30" s="119"/>
      <c r="M30" s="119"/>
      <c r="N30" s="119"/>
      <c r="O30" s="119"/>
      <c r="P30" s="98">
        <f>SUM(C30:J30,L30:N30)</f>
        <v>0.43819444444444444</v>
      </c>
    </row>
    <row r="31" spans="1:16" ht="14.1" customHeight="1" x14ac:dyDescent="0.25">
      <c r="B31" s="22" t="s">
        <v>167</v>
      </c>
      <c r="C31" s="132">
        <v>0.31597222222222221</v>
      </c>
      <c r="D31" s="134">
        <v>0.13194444444444445</v>
      </c>
      <c r="E31" s="116"/>
      <c r="F31" s="116"/>
      <c r="G31" s="116"/>
      <c r="H31" s="116"/>
      <c r="I31" s="116"/>
      <c r="J31" s="134">
        <v>2.4305555555555556E-2</v>
      </c>
      <c r="K31" s="123">
        <v>2.0833333333333332E-2</v>
      </c>
      <c r="L31" s="116"/>
      <c r="M31" s="116"/>
      <c r="N31" s="116"/>
      <c r="O31" s="117"/>
      <c r="P31" s="98">
        <f>SUM(C31:N31)</f>
        <v>0.49305555555555552</v>
      </c>
    </row>
    <row r="32" spans="1:16" ht="14.1" customHeight="1" x14ac:dyDescent="0.25">
      <c r="B32" s="22" t="s">
        <v>63</v>
      </c>
      <c r="C32" s="132"/>
      <c r="D32" s="116"/>
      <c r="E32" s="134"/>
      <c r="F32" s="134"/>
      <c r="G32" s="134"/>
      <c r="H32" s="134"/>
      <c r="I32" s="134"/>
      <c r="J32" s="134"/>
      <c r="K32" s="123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0.31597222222222221</v>
      </c>
      <c r="D34" s="105">
        <f t="shared" ref="D34:P34" si="1">D31-D32-D33</f>
        <v>0.13194444444444445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2.4305555555555556E-2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0.49305555555555552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8" t="s">
        <v>65</v>
      </c>
      <c r="C36" s="226" t="s">
        <v>195</v>
      </c>
      <c r="D36" s="190"/>
      <c r="E36" s="226" t="s">
        <v>196</v>
      </c>
      <c r="F36" s="190"/>
      <c r="G36" s="187"/>
      <c r="H36" s="188"/>
      <c r="I36" s="189"/>
      <c r="J36" s="190"/>
      <c r="K36" s="191"/>
      <c r="L36" s="190"/>
      <c r="M36" s="189"/>
      <c r="N36" s="190"/>
      <c r="O36" s="182"/>
      <c r="P36" s="182"/>
    </row>
    <row r="37" spans="2:16" ht="18" customHeight="1" x14ac:dyDescent="0.25">
      <c r="B37" s="199"/>
      <c r="C37" s="183"/>
      <c r="D37" s="183"/>
      <c r="E37" s="184"/>
      <c r="F37" s="182"/>
      <c r="G37" s="185"/>
      <c r="H37" s="182"/>
      <c r="I37" s="184"/>
      <c r="J37" s="182"/>
      <c r="K37" s="184"/>
      <c r="L37" s="182"/>
      <c r="M37" s="186"/>
      <c r="N37" s="182"/>
      <c r="O37" s="182"/>
      <c r="P37" s="182"/>
    </row>
    <row r="38" spans="2:16" ht="18" customHeight="1" x14ac:dyDescent="0.25">
      <c r="B38" s="199"/>
      <c r="C38" s="185"/>
      <c r="D38" s="182"/>
      <c r="E38" s="184"/>
      <c r="F38" s="182"/>
      <c r="G38" s="184"/>
      <c r="H38" s="182"/>
      <c r="I38" s="184"/>
      <c r="J38" s="182"/>
      <c r="K38" s="184"/>
      <c r="L38" s="182"/>
      <c r="M38" s="184"/>
      <c r="N38" s="182"/>
      <c r="O38" s="182"/>
      <c r="P38" s="182"/>
    </row>
    <row r="39" spans="2:16" ht="18" customHeight="1" x14ac:dyDescent="0.25">
      <c r="B39" s="199"/>
      <c r="C39" s="182"/>
      <c r="D39" s="182"/>
      <c r="E39" s="184"/>
      <c r="F39" s="182"/>
      <c r="G39" s="185"/>
      <c r="H39" s="182"/>
      <c r="I39" s="184"/>
      <c r="J39" s="182"/>
      <c r="K39" s="184"/>
      <c r="L39" s="182"/>
      <c r="M39" s="185"/>
      <c r="N39" s="182"/>
      <c r="O39" s="182"/>
      <c r="P39" s="182"/>
    </row>
    <row r="40" spans="2:16" ht="18" customHeight="1" x14ac:dyDescent="0.25">
      <c r="B40" s="199"/>
      <c r="C40" s="182"/>
      <c r="D40" s="182"/>
      <c r="E40" s="182"/>
      <c r="F40" s="182"/>
      <c r="G40" s="182"/>
      <c r="H40" s="182"/>
      <c r="I40" s="182"/>
      <c r="J40" s="182"/>
      <c r="K40" s="184"/>
      <c r="L40" s="182"/>
      <c r="M40" s="182"/>
      <c r="N40" s="182"/>
      <c r="O40" s="182"/>
      <c r="P40" s="182"/>
    </row>
    <row r="41" spans="2:16" ht="18" customHeight="1" x14ac:dyDescent="0.25">
      <c r="B41" s="200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2" t="s">
        <v>66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4"/>
    </row>
    <row r="44" spans="2:16" ht="14.1" customHeight="1" x14ac:dyDescent="0.25">
      <c r="B44" s="141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" customHeight="1" x14ac:dyDescent="0.25">
      <c r="B45" s="144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</row>
    <row r="46" spans="2:16" ht="14.1" customHeight="1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</row>
    <row r="47" spans="2:16" ht="14.1" customHeight="1" x14ac:dyDescent="0.25">
      <c r="B47" s="144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6"/>
    </row>
    <row r="48" spans="2:16" ht="14.1" customHeight="1" x14ac:dyDescent="0.25"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6"/>
    </row>
    <row r="49" spans="2:16" ht="14.1" customHeight="1" x14ac:dyDescent="0.25">
      <c r="B49" s="144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6"/>
    </row>
    <row r="50" spans="2:16" ht="14.1" customHeight="1" x14ac:dyDescent="0.25"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6"/>
    </row>
    <row r="51" spans="2:16" ht="14.1" customHeight="1" x14ac:dyDescent="0.25">
      <c r="B51" s="144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6"/>
    </row>
    <row r="52" spans="2:16" ht="14.1" customHeight="1" thickBot="1" x14ac:dyDescent="0.3">
      <c r="B52" s="201"/>
      <c r="C52" s="202"/>
      <c r="D52" s="145"/>
      <c r="E52" s="145"/>
      <c r="F52" s="145"/>
      <c r="G52" s="202"/>
      <c r="H52" s="202"/>
      <c r="I52" s="202"/>
      <c r="J52" s="202"/>
      <c r="K52" s="202"/>
      <c r="L52" s="202"/>
      <c r="M52" s="202"/>
      <c r="N52" s="202"/>
      <c r="O52" s="202"/>
      <c r="P52" s="203"/>
    </row>
    <row r="53" spans="2:16" ht="14.1" customHeight="1" thickTop="1" thickBot="1" x14ac:dyDescent="0.3">
      <c r="B53" s="204" t="s">
        <v>164</v>
      </c>
      <c r="C53" s="205"/>
      <c r="D53" s="89"/>
      <c r="E53" s="89"/>
      <c r="F53" s="89"/>
      <c r="G53" s="208"/>
      <c r="H53" s="209"/>
      <c r="I53" s="209"/>
      <c r="J53" s="209"/>
      <c r="K53" s="209"/>
      <c r="L53" s="209"/>
      <c r="M53" s="209"/>
      <c r="N53" s="209"/>
      <c r="O53" s="209"/>
      <c r="P53" s="210"/>
    </row>
    <row r="54" spans="2:16" ht="14.1" customHeight="1" thickTop="1" thickBot="1" x14ac:dyDescent="0.3">
      <c r="B54" s="206" t="s">
        <v>163</v>
      </c>
      <c r="C54" s="207"/>
      <c r="D54" s="207"/>
      <c r="E54" s="207"/>
      <c r="F54" s="89">
        <v>1622</v>
      </c>
      <c r="G54" s="211"/>
      <c r="H54" s="212"/>
      <c r="I54" s="212"/>
      <c r="J54" s="212"/>
      <c r="K54" s="212"/>
      <c r="L54" s="212"/>
      <c r="M54" s="212"/>
      <c r="N54" s="212"/>
      <c r="O54" s="212"/>
      <c r="P54" s="213"/>
    </row>
    <row r="55" spans="2:16" ht="13.5" customHeight="1" thickTop="1" x14ac:dyDescent="0.25"/>
    <row r="56" spans="2:16" ht="17.25" customHeight="1" x14ac:dyDescent="0.25">
      <c r="B56" s="159" t="s">
        <v>67</v>
      </c>
      <c r="C56" s="15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0" t="s">
        <v>68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69</v>
      </c>
      <c r="O57" s="161"/>
      <c r="P57" s="164"/>
    </row>
    <row r="58" spans="2:16" ht="17.100000000000001" customHeight="1" x14ac:dyDescent="0.25">
      <c r="B58" s="165" t="s">
        <v>70</v>
      </c>
      <c r="C58" s="166"/>
      <c r="D58" s="167"/>
      <c r="E58" s="165" t="s">
        <v>71</v>
      </c>
      <c r="F58" s="166"/>
      <c r="G58" s="167"/>
      <c r="H58" s="166" t="s">
        <v>72</v>
      </c>
      <c r="I58" s="166"/>
      <c r="J58" s="166"/>
      <c r="K58" s="168" t="s">
        <v>73</v>
      </c>
      <c r="L58" s="166"/>
      <c r="M58" s="169"/>
      <c r="N58" s="170"/>
      <c r="O58" s="166"/>
      <c r="P58" s="171"/>
    </row>
    <row r="59" spans="2:16" ht="20.100000000000001" customHeight="1" x14ac:dyDescent="0.25">
      <c r="B59" s="214" t="s">
        <v>74</v>
      </c>
      <c r="C59" s="215"/>
      <c r="D59" s="29" t="b">
        <v>1</v>
      </c>
      <c r="E59" s="214" t="s">
        <v>75</v>
      </c>
      <c r="F59" s="215"/>
      <c r="G59" s="29" t="b">
        <v>1</v>
      </c>
      <c r="H59" s="216" t="s">
        <v>76</v>
      </c>
      <c r="I59" s="215"/>
      <c r="J59" s="29" t="b">
        <v>1</v>
      </c>
      <c r="K59" s="216" t="s">
        <v>77</v>
      </c>
      <c r="L59" s="215"/>
      <c r="M59" s="29" t="b">
        <v>1</v>
      </c>
      <c r="N59" s="217" t="s">
        <v>78</v>
      </c>
      <c r="O59" s="215"/>
      <c r="P59" s="29" t="b">
        <v>1</v>
      </c>
    </row>
    <row r="60" spans="2:16" ht="20.100000000000001" customHeight="1" x14ac:dyDescent="0.25">
      <c r="B60" s="214" t="s">
        <v>79</v>
      </c>
      <c r="C60" s="215"/>
      <c r="D60" s="29" t="b">
        <v>1</v>
      </c>
      <c r="E60" s="214" t="s">
        <v>80</v>
      </c>
      <c r="F60" s="215"/>
      <c r="G60" s="29" t="b">
        <v>1</v>
      </c>
      <c r="H60" s="216" t="s">
        <v>81</v>
      </c>
      <c r="I60" s="215"/>
      <c r="J60" s="29" t="b">
        <v>1</v>
      </c>
      <c r="K60" s="216" t="s">
        <v>82</v>
      </c>
      <c r="L60" s="215"/>
      <c r="M60" s="29" t="b">
        <v>1</v>
      </c>
      <c r="N60" s="217" t="s">
        <v>83</v>
      </c>
      <c r="O60" s="215"/>
      <c r="P60" s="29" t="b">
        <v>1</v>
      </c>
    </row>
    <row r="61" spans="2:16" ht="20.100000000000001" customHeight="1" x14ac:dyDescent="0.25">
      <c r="B61" s="214" t="s">
        <v>84</v>
      </c>
      <c r="C61" s="215"/>
      <c r="D61" s="29" t="b">
        <v>1</v>
      </c>
      <c r="E61" s="214" t="s">
        <v>85</v>
      </c>
      <c r="F61" s="215"/>
      <c r="G61" s="29" t="b">
        <v>1</v>
      </c>
      <c r="H61" s="216" t="s">
        <v>86</v>
      </c>
      <c r="I61" s="215"/>
      <c r="J61" s="29" t="b">
        <v>1</v>
      </c>
      <c r="K61" s="216" t="s">
        <v>87</v>
      </c>
      <c r="L61" s="215"/>
      <c r="M61" s="29" t="b">
        <v>1</v>
      </c>
      <c r="N61" s="217" t="s">
        <v>88</v>
      </c>
      <c r="O61" s="215"/>
      <c r="P61" s="29" t="b">
        <v>1</v>
      </c>
    </row>
    <row r="62" spans="2:16" ht="20.100000000000001" customHeight="1" x14ac:dyDescent="0.25">
      <c r="B62" s="216" t="s">
        <v>86</v>
      </c>
      <c r="C62" s="215"/>
      <c r="D62" s="29" t="b">
        <v>1</v>
      </c>
      <c r="E62" s="214" t="s">
        <v>89</v>
      </c>
      <c r="F62" s="215"/>
      <c r="G62" s="29" t="b">
        <v>1</v>
      </c>
      <c r="H62" s="216" t="s">
        <v>90</v>
      </c>
      <c r="I62" s="215"/>
      <c r="J62" s="29" t="b">
        <v>0</v>
      </c>
      <c r="K62" s="216" t="s">
        <v>91</v>
      </c>
      <c r="L62" s="215"/>
      <c r="M62" s="29" t="b">
        <v>1</v>
      </c>
      <c r="N62" s="217" t="s">
        <v>81</v>
      </c>
      <c r="O62" s="215"/>
      <c r="P62" s="29" t="b">
        <v>1</v>
      </c>
    </row>
    <row r="63" spans="2:16" ht="20.100000000000001" customHeight="1" x14ac:dyDescent="0.25">
      <c r="B63" s="216" t="s">
        <v>92</v>
      </c>
      <c r="C63" s="215"/>
      <c r="D63" s="29" t="b">
        <v>1</v>
      </c>
      <c r="E63" s="214" t="s">
        <v>93</v>
      </c>
      <c r="F63" s="215"/>
      <c r="G63" s="29" t="b">
        <v>1</v>
      </c>
      <c r="H63" s="34"/>
      <c r="I63" s="35"/>
      <c r="J63" s="36"/>
      <c r="K63" s="216" t="s">
        <v>94</v>
      </c>
      <c r="L63" s="215"/>
      <c r="M63" s="29" t="b">
        <v>1</v>
      </c>
      <c r="N63" s="217" t="s">
        <v>162</v>
      </c>
      <c r="O63" s="215"/>
      <c r="P63" s="29" t="b">
        <v>1</v>
      </c>
    </row>
    <row r="64" spans="2:16" ht="20.100000000000001" customHeight="1" x14ac:dyDescent="0.25">
      <c r="B64" s="216" t="s">
        <v>95</v>
      </c>
      <c r="C64" s="215"/>
      <c r="D64" s="29" t="b">
        <v>0</v>
      </c>
      <c r="E64" s="214" t="s">
        <v>96</v>
      </c>
      <c r="F64" s="215"/>
      <c r="G64" s="29" t="b">
        <v>1</v>
      </c>
      <c r="H64" s="37"/>
      <c r="I64" s="38"/>
      <c r="J64" s="39"/>
      <c r="K64" s="224" t="s">
        <v>97</v>
      </c>
      <c r="L64" s="22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4" t="s">
        <v>160</v>
      </c>
      <c r="F65" s="21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8" t="s">
        <v>103</v>
      </c>
      <c r="C69" s="218"/>
      <c r="D69" s="47"/>
      <c r="E69" s="47"/>
      <c r="F69" s="220" t="s">
        <v>104</v>
      </c>
      <c r="G69" s="222" t="s">
        <v>105</v>
      </c>
      <c r="H69" s="47"/>
      <c r="I69" s="218" t="s">
        <v>106</v>
      </c>
      <c r="J69" s="21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9"/>
      <c r="C70" s="219"/>
      <c r="D70" s="51"/>
      <c r="E70" s="52"/>
      <c r="F70" s="221"/>
      <c r="G70" s="223"/>
      <c r="H70" s="53"/>
      <c r="I70" s="219"/>
      <c r="J70" s="21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-154</v>
      </c>
      <c r="D72" s="227">
        <v>-155.80000000000001</v>
      </c>
      <c r="E72" s="73" t="s">
        <v>116</v>
      </c>
      <c r="F72" s="107">
        <v>20</v>
      </c>
      <c r="G72" s="227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-131.4</v>
      </c>
      <c r="D73" s="227">
        <v>-130</v>
      </c>
      <c r="E73" s="74" t="s">
        <v>120</v>
      </c>
      <c r="F73" s="125">
        <v>33</v>
      </c>
      <c r="G73" s="228">
        <v>32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-209</v>
      </c>
      <c r="D74" s="227">
        <v>-211</v>
      </c>
      <c r="E74" s="74" t="s">
        <v>125</v>
      </c>
      <c r="F74" s="126">
        <v>20</v>
      </c>
      <c r="G74" s="2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-112.6</v>
      </c>
      <c r="D75" s="227">
        <v>-113.5</v>
      </c>
      <c r="E75" s="74" t="s">
        <v>130</v>
      </c>
      <c r="F75" s="126">
        <v>40</v>
      </c>
      <c r="G75" s="229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25.8</v>
      </c>
      <c r="D76" s="227">
        <v>23.7</v>
      </c>
      <c r="E76" s="74" t="s">
        <v>135</v>
      </c>
      <c r="F76" s="126">
        <v>20</v>
      </c>
      <c r="G76" s="2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30.4</v>
      </c>
      <c r="D77" s="227">
        <v>27.6</v>
      </c>
      <c r="E77" s="74" t="s">
        <v>140</v>
      </c>
      <c r="F77" s="126">
        <v>150</v>
      </c>
      <c r="G77" s="2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22.3</v>
      </c>
      <c r="D78" s="227">
        <v>20.399999999999999</v>
      </c>
      <c r="E78" s="74" t="s">
        <v>145</v>
      </c>
      <c r="F78" s="127"/>
      <c r="G78" s="2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23.2</v>
      </c>
      <c r="D79" s="227">
        <v>21.3</v>
      </c>
      <c r="E79" s="73" t="s">
        <v>150</v>
      </c>
      <c r="F79" s="107">
        <v>19</v>
      </c>
      <c r="G79" s="227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5.4200000000000003E-5</v>
      </c>
      <c r="D80" s="231">
        <v>5.4700000000000001E-5</v>
      </c>
      <c r="E80" s="74" t="s">
        <v>155</v>
      </c>
      <c r="F80" s="125">
        <v>34</v>
      </c>
      <c r="G80" s="228">
        <v>59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6" t="s">
        <v>159</v>
      </c>
      <c r="C84" s="176"/>
    </row>
    <row r="85" spans="2:16" ht="15" customHeight="1" x14ac:dyDescent="0.25">
      <c r="B85" s="141" t="s">
        <v>181</v>
      </c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8"/>
    </row>
    <row r="86" spans="2:16" ht="15" customHeight="1" x14ac:dyDescent="0.25">
      <c r="B86" s="141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3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ht="15" customHeight="1" x14ac:dyDescent="0.25"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2026-05-04T04:43:15Z</dcterms:modified>
</cp:coreProperties>
</file>