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I19" i="1" s="1"/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<sst xmlns="http://schemas.openxmlformats.org/spreadsheetml/2006/main" count="211" uniqueCount="192">
  <si>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</si>
  <si>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</si>
  <si>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</si>
  <si>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</si>
  <si>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</si>
  <si>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</si>
  <si>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</si>
  <si>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</si>
  <si>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</si>
  <si>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</si>
  <si>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</si>
  <si>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</si>
  <si>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</si>
  <si>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</si>
  <si>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</si>
  <si>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</si>
  <si>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</si>
  <si>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</si>
  <si>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</si>
  <si>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</si>
  <si>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</si>
  <si>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</si>
  <si>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</si>
  <si>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</si>
  <si>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</si>
  <si>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</si>
  <si>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</si>
  <si>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</si>
  <si>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</si>
  <si>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</si>
  <si>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</si>
  <si>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</si>
  <si>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</si>
  <si>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</si>
  <si>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</si>
  <si>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</si>
  <si>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</si>
  <si>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</si>
  <si>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</si>
  <si>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</si>
  <si>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</si>
  <si>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</si>
  <si>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</si>
  <si>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</si>
  <si>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</si>
  <si>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</si>
  <si>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</si>
  <si>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</si>
  <si>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</si>
  <si>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</si>
  <si>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</si>
  <si>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</si>
  <si>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</si>
  <si>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</si>
  <si>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</si>
  <si>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</si>
  <si>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</si>
  <si>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</si>
  <si>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</si>
  <si>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</si>
  <si>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</si>
  <si>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</si>
  <si>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</si>
  <si>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</si>
  <si>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</si>
  <si>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</si>
  <si>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</si>
  <si>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</si>
  <si>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</si>
  <si>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</si>
  <si>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</si>
  <si>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</si>
  <si>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</si>
  <si>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</si>
  <si>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</si>
  <si>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</si>
  <si>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</si>
  <si>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</si>
  <si>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</si>
  <si>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</si>
  <si>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</si>
  <si>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</si>
  <si>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</si>
  <si>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</si>
  <si>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</si>
  <si>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</si>
  <si>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</si>
  <si>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</si>
  <si>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</si>
  <si>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</si>
  <si>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</si>
  <si>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</si>
  <si>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</si>
  <si>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</si>
  <si>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</si>
  <si>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</si>
  <si>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</si>
  <si>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</si>
  <si>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</si>
  <si>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</si>
  <si>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</si>
  <si>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</si>
  <si>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</si>
  <si>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</si>
  <si>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</si>
  <si>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</si>
  <si>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</si>
  <si>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</si>
  <si>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</si>
  <si>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</si>
  <si>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</si>
  <si>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</si>
  <si>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</si>
  <si>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</si>
  <si>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</si>
  <si>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</si>
  <si>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</si>
  <si>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</si>
  <si>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</si>
  <si>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</si>
  <si>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</si>
  <si>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</si>
  <si>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</si>
  <si>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</si>
  <si>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</si>
  <si>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</si>
  <si>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</si>
  <si>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</si>
  <si>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</si>
  <si>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</si>
  <si>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</si>
  <si>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</si>
  <si>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</si>
  <si>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</si>
  <si>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</si>
  <si>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</si>
  <si>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</si>
  <si>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</si>
  <si>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</si>
  <si>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</si>
  <si>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</si>
  <si>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</si>
  <si>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</si>
  <si>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</si>
  <si>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</si>
  <si>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</si>
  <si>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</si>
  <si>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</si>
  <si>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</si>
  <si>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</si>
  <si>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</si>
  <si>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</si>
  <si>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</si>
  <si>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</si>
  <si>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</si>
  <si>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</si>
  <si>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</si>
  <si>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</si>
  <si>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</si>
  <si>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</si>
  <si>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</si>
  <si>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</si>
  <si>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</si>
  <si>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</si>
  <si>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</si>
  <si>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</si>
  <si>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</si>
  <si>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</si>
  <si>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</si>
  <si>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</si>
  <si>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</si>
  <si>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</si>
  <si>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</si>
  <si>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</si>
  <si>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</si>
  <si>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</si>
  <si>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</si>
  <si>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</si>
  <si>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</si>
  <si>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</si>
  <si>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</si>
  <si>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</si>
  <si>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</si>
  <si>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>김부진</t>
    <phoneticPr fontId="3" type="noConversion"/>
  </si>
  <si>
    <t>1) 방풍막 연결</t>
    <phoneticPr fontId="3" type="noConversion"/>
  </si>
  <si>
    <t>DEEPS</t>
    <phoneticPr fontId="3" type="noConversion"/>
  </si>
  <si>
    <t>BLG</t>
    <phoneticPr fontId="3" type="noConversion"/>
  </si>
  <si>
    <t>W</t>
    <phoneticPr fontId="3" type="noConversion"/>
  </si>
  <si>
    <t>20s/38k 20s/25k 29s/23k 45s/24k</t>
    <phoneticPr fontId="3" type="noConversion"/>
  </si>
  <si>
    <t>22s/23k 30s/24k 41s/24k 60s/25k</t>
    <phoneticPr fontId="3" type="noConversion"/>
  </si>
  <si>
    <t>W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</si>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</sst>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20" sqref="G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7" t="s">
        <v>0</v>
      </c>
      <c r="C2" s="1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8">
        <v>46137</v>
      </c>
      <c r="D3" s="189"/>
      <c r="E3" s="1"/>
      <c r="F3" s="1"/>
      <c r="G3" s="1"/>
      <c r="H3" s="1"/>
      <c r="I3" s="1"/>
      <c r="J3" s="1"/>
      <c r="K3" s="32" t="s">
        <v>2</v>
      </c>
      <c r="L3" s="190">
        <f>(P31-(P32+P33))/P31*100</f>
        <v>100</v>
      </c>
      <c r="M3" s="190"/>
      <c r="N3" s="32" t="s">
        <v>3</v>
      </c>
      <c r="O3" s="190">
        <f>(P31-P33)/P31*100</f>
        <v>100</v>
      </c>
      <c r="P3" s="19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7" t="s">
        <v>6</v>
      </c>
      <c r="C7" s="18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1.5</v>
      </c>
      <c r="E9" s="114">
        <v>11</v>
      </c>
      <c r="F9" s="114">
        <v>55</v>
      </c>
      <c r="G9" s="111" t="s">
        <v>187</v>
      </c>
      <c r="H9" s="114">
        <v>3</v>
      </c>
      <c r="I9" s="111">
        <v>63.7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1.5</v>
      </c>
      <c r="E10" s="114">
        <v>10</v>
      </c>
      <c r="F10" s="114">
        <v>49</v>
      </c>
      <c r="G10" s="111" t="s">
        <v>190</v>
      </c>
      <c r="H10" s="114">
        <v>3</v>
      </c>
      <c r="I10" s="121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0.16666666666666666</v>
      </c>
      <c r="D11" s="231">
        <v>1.2</v>
      </c>
      <c r="E11" s="129">
        <v>8</v>
      </c>
      <c r="F11" s="129">
        <v>61</v>
      </c>
      <c r="G11" s="111" t="s">
        <v>191</v>
      </c>
      <c r="H11" s="114">
        <v>4</v>
      </c>
      <c r="I11" s="130"/>
      <c r="J11" s="11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>
        <f>AVERAGE(D9:D11)</f>
        <v>1.4000000000000001</v>
      </c>
      <c r="E12" s="11">
        <f>AVERAGE(E9:E11)</f>
        <v>9.6666666666666661</v>
      </c>
      <c r="F12" s="12">
        <f>AVERAGE(F9:F11)</f>
        <v>55</v>
      </c>
      <c r="G12" s="13"/>
      <c r="H12" s="14">
        <f>AVERAGE(H9:H11)</f>
        <v>3.3333333333333335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7" t="s">
        <v>25</v>
      </c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181</v>
      </c>
      <c r="F16" s="111" t="s">
        <v>182</v>
      </c>
      <c r="G16" s="111" t="s">
        <v>185</v>
      </c>
      <c r="H16" s="111" t="s">
        <v>186</v>
      </c>
      <c r="I16" s="135" t="s">
        <v>180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0.66875000000000007</v>
      </c>
      <c r="D17" s="110">
        <v>0.67083333333333339</v>
      </c>
      <c r="E17" s="110">
        <v>0.69791666666666663</v>
      </c>
      <c r="F17" s="134">
        <v>0.71944444444444444</v>
      </c>
      <c r="G17" s="134">
        <v>0.74444444444444446</v>
      </c>
      <c r="H17" s="134">
        <v>0.89374999999999993</v>
      </c>
      <c r="I17" s="134">
        <v>0.18194444444444444</v>
      </c>
      <c r="J17" s="229"/>
      <c r="K17" s="229"/>
      <c r="L17" s="229"/>
      <c r="M17" s="134"/>
      <c r="N17" s="134"/>
      <c r="O17" s="134"/>
      <c r="P17" s="134">
        <v>0.1875</v>
      </c>
    </row>
    <row r="18" spans="1:16" s="75" customFormat="1" ht="14.1" customHeight="1" x14ac:dyDescent="0.25">
      <c r="A18" s="31"/>
      <c r="B18" s="21" t="s">
        <v>42</v>
      </c>
      <c r="C18" s="111">
        <v>31585</v>
      </c>
      <c r="D18" s="111">
        <f>C18+1</f>
        <v>31586</v>
      </c>
      <c r="E18" s="111">
        <f>D19+1</f>
        <v>31599</v>
      </c>
      <c r="F18" s="111">
        <f>E19+1</f>
        <v>31612</v>
      </c>
      <c r="G18" s="111">
        <f>F19+1</f>
        <v>31628</v>
      </c>
      <c r="H18" s="111">
        <f>G19+1</f>
        <v>31690</v>
      </c>
      <c r="I18" s="135">
        <f>H19+1</f>
        <v>31880</v>
      </c>
      <c r="J18" s="91"/>
      <c r="K18" s="91"/>
      <c r="L18" s="91"/>
      <c r="M18" s="91"/>
      <c r="N18" s="91"/>
      <c r="O18" s="91"/>
      <c r="P18" s="111">
        <f>MAX(C18:O19)+1</f>
        <v>31885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31598</v>
      </c>
      <c r="E19" s="122">
        <v>31611</v>
      </c>
      <c r="F19" s="122">
        <v>31627</v>
      </c>
      <c r="G19" s="122">
        <v>31689</v>
      </c>
      <c r="H19" s="122">
        <v>31879</v>
      </c>
      <c r="I19" s="136">
        <f>I18+4</f>
        <v>31884</v>
      </c>
      <c r="J19" s="124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>IF(ISNUMBER(F18),F19-F18+1,"")</f>
        <v>16</v>
      </c>
      <c r="G20" s="97">
        <f>IF(ISNUMBER(G18),G19-G18+1,"")</f>
        <v>62</v>
      </c>
      <c r="H20" s="97">
        <f t="shared" si="0"/>
        <v>190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6" t="s">
        <v>45</v>
      </c>
      <c r="C22" s="21" t="s">
        <v>21</v>
      </c>
      <c r="D22" s="21" t="s">
        <v>23</v>
      </c>
      <c r="E22" s="21" t="s">
        <v>46</v>
      </c>
      <c r="F22" s="197" t="s">
        <v>47</v>
      </c>
      <c r="G22" s="197"/>
      <c r="H22" s="197"/>
      <c r="I22" s="197"/>
      <c r="J22" s="21" t="s">
        <v>21</v>
      </c>
      <c r="K22" s="21" t="s">
        <v>23</v>
      </c>
      <c r="L22" s="21" t="s">
        <v>46</v>
      </c>
      <c r="M22" s="197" t="s">
        <v>47</v>
      </c>
      <c r="N22" s="197"/>
      <c r="O22" s="197"/>
      <c r="P22" s="197"/>
    </row>
    <row r="23" spans="1:16" ht="13.5" customHeight="1" x14ac:dyDescent="0.25">
      <c r="B23" s="196"/>
      <c r="C23" s="110">
        <v>0.68819444444444444</v>
      </c>
      <c r="D23" s="110">
        <v>0.69305555555555554</v>
      </c>
      <c r="E23" s="111" t="s">
        <v>176</v>
      </c>
      <c r="F23" s="195" t="s">
        <v>188</v>
      </c>
      <c r="G23" s="195"/>
      <c r="H23" s="195"/>
      <c r="I23" s="195"/>
      <c r="J23" s="132"/>
      <c r="K23" s="132"/>
      <c r="L23" s="111" t="s">
        <v>173</v>
      </c>
      <c r="M23" s="195" t="s">
        <v>179</v>
      </c>
      <c r="N23" s="195"/>
      <c r="O23" s="195"/>
      <c r="P23" s="195"/>
    </row>
    <row r="24" spans="1:16" ht="13.5" customHeight="1" x14ac:dyDescent="0.25">
      <c r="B24" s="196"/>
      <c r="C24" s="110"/>
      <c r="D24" s="110"/>
      <c r="E24" s="111" t="s">
        <v>172</v>
      </c>
      <c r="F24" s="195" t="s">
        <v>179</v>
      </c>
      <c r="G24" s="195"/>
      <c r="H24" s="195"/>
      <c r="I24" s="195"/>
      <c r="J24" s="133"/>
      <c r="K24" s="133"/>
      <c r="L24" s="111" t="s">
        <v>177</v>
      </c>
      <c r="M24" s="195" t="s">
        <v>179</v>
      </c>
      <c r="N24" s="195"/>
      <c r="O24" s="195"/>
      <c r="P24" s="195"/>
    </row>
    <row r="25" spans="1:16" ht="13.5" customHeight="1" x14ac:dyDescent="0.25">
      <c r="B25" s="196"/>
      <c r="C25" s="110">
        <v>0.69305555555555554</v>
      </c>
      <c r="D25" s="110">
        <v>0.69791666666666663</v>
      </c>
      <c r="E25" s="111" t="s">
        <v>174</v>
      </c>
      <c r="F25" s="195" t="s">
        <v>189</v>
      </c>
      <c r="G25" s="195"/>
      <c r="H25" s="195"/>
      <c r="I25" s="195"/>
      <c r="J25" s="132"/>
      <c r="K25" s="132"/>
      <c r="L25" s="111" t="s">
        <v>172</v>
      </c>
      <c r="M25" s="195" t="s">
        <v>179</v>
      </c>
      <c r="N25" s="195"/>
      <c r="O25" s="195"/>
      <c r="P25" s="195"/>
    </row>
    <row r="26" spans="1:16" ht="13.5" customHeight="1" x14ac:dyDescent="0.25">
      <c r="B26" s="196"/>
      <c r="C26" s="110"/>
      <c r="D26" s="110"/>
      <c r="E26" s="111" t="s">
        <v>173</v>
      </c>
      <c r="F26" s="195" t="s">
        <v>179</v>
      </c>
      <c r="G26" s="195"/>
      <c r="H26" s="195"/>
      <c r="I26" s="195"/>
      <c r="J26" s="133"/>
      <c r="K26" s="133"/>
      <c r="L26" s="111" t="s">
        <v>178</v>
      </c>
      <c r="M26" s="195" t="s">
        <v>179</v>
      </c>
      <c r="N26" s="195"/>
      <c r="O26" s="195"/>
      <c r="P26" s="19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7" t="s">
        <v>48</v>
      </c>
      <c r="C28" s="187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0.27361111111111108</v>
      </c>
      <c r="D30" s="115"/>
      <c r="E30" s="115"/>
      <c r="F30" s="115"/>
      <c r="G30" s="115">
        <v>0.13472222222222222</v>
      </c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0.42916666666666664</v>
      </c>
    </row>
    <row r="31" spans="1:16" ht="14.1" customHeight="1" x14ac:dyDescent="0.25">
      <c r="B31" s="22" t="s">
        <v>167</v>
      </c>
      <c r="C31" s="137">
        <v>0.28819444444444448</v>
      </c>
      <c r="D31" s="230"/>
      <c r="E31" s="230"/>
      <c r="F31" s="230"/>
      <c r="G31" s="230">
        <v>0.14930555555555555</v>
      </c>
      <c r="H31" s="116"/>
      <c r="I31" s="116"/>
      <c r="J31" s="123">
        <v>2.4305555555555556E-2</v>
      </c>
      <c r="K31" s="123">
        <v>2.0833333333333332E-2</v>
      </c>
      <c r="L31" s="116"/>
      <c r="M31" s="116"/>
      <c r="N31" s="116"/>
      <c r="O31" s="117"/>
      <c r="P31" s="98">
        <f>SUM(C31:N31)</f>
        <v>0.4826388888888889</v>
      </c>
    </row>
    <row r="32" spans="1:16" ht="14.1" customHeight="1" x14ac:dyDescent="0.25">
      <c r="B32" s="22" t="s">
        <v>63</v>
      </c>
      <c r="C32" s="137"/>
      <c r="D32" s="123"/>
      <c r="E32" s="116"/>
      <c r="F32" s="116"/>
      <c r="G32" s="123"/>
      <c r="H32" s="123"/>
      <c r="I32" s="123"/>
      <c r="J32" s="123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0.28819444444444448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0.14930555555555555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0.4826388888888889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/>
      <c r="D36" s="180"/>
      <c r="E36" s="181"/>
      <c r="F36" s="182"/>
      <c r="G36" s="183"/>
      <c r="H36" s="184"/>
      <c r="I36" s="185"/>
      <c r="J36" s="182"/>
      <c r="K36" s="186"/>
      <c r="L36" s="182"/>
      <c r="M36" s="185"/>
      <c r="N36" s="182"/>
      <c r="O36" s="172"/>
      <c r="P36" s="172"/>
    </row>
    <row r="37" spans="2:16" ht="18" customHeight="1" x14ac:dyDescent="0.25">
      <c r="B37" s="175"/>
      <c r="C37" s="198"/>
      <c r="D37" s="198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99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164</v>
      </c>
      <c r="C53" s="157"/>
      <c r="D53" s="89"/>
      <c r="E53" s="89"/>
      <c r="F53" s="89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163</v>
      </c>
      <c r="C54" s="159"/>
      <c r="D54" s="159"/>
      <c r="E54" s="159"/>
      <c r="F54" s="89">
        <v>803</v>
      </c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0" t="s">
        <v>74</v>
      </c>
      <c r="C59" s="139"/>
      <c r="D59" s="29" t="b">
        <v>1</v>
      </c>
      <c r="E59" s="140" t="s">
        <v>75</v>
      </c>
      <c r="F59" s="139"/>
      <c r="G59" s="29" t="b">
        <v>1</v>
      </c>
      <c r="H59" s="138" t="s">
        <v>76</v>
      </c>
      <c r="I59" s="139"/>
      <c r="J59" s="29" t="b">
        <v>1</v>
      </c>
      <c r="K59" s="138" t="s">
        <v>77</v>
      </c>
      <c r="L59" s="139"/>
      <c r="M59" s="29" t="b">
        <v>1</v>
      </c>
      <c r="N59" s="141" t="s">
        <v>78</v>
      </c>
      <c r="O59" s="139"/>
      <c r="P59" s="29" t="b">
        <v>1</v>
      </c>
    </row>
    <row r="60" spans="2:16" ht="20.100000000000001" customHeight="1" x14ac:dyDescent="0.25">
      <c r="B60" s="140" t="s">
        <v>79</v>
      </c>
      <c r="C60" s="139"/>
      <c r="D60" s="29" t="b">
        <v>1</v>
      </c>
      <c r="E60" s="140" t="s">
        <v>80</v>
      </c>
      <c r="F60" s="139"/>
      <c r="G60" s="29" t="b">
        <v>1</v>
      </c>
      <c r="H60" s="138" t="s">
        <v>81</v>
      </c>
      <c r="I60" s="139"/>
      <c r="J60" s="29" t="b">
        <v>1</v>
      </c>
      <c r="K60" s="138" t="s">
        <v>82</v>
      </c>
      <c r="L60" s="139"/>
      <c r="M60" s="29" t="b">
        <v>1</v>
      </c>
      <c r="N60" s="141" t="s">
        <v>83</v>
      </c>
      <c r="O60" s="139"/>
      <c r="P60" s="29" t="b">
        <v>1</v>
      </c>
    </row>
    <row r="61" spans="2:16" ht="20.100000000000001" customHeight="1" x14ac:dyDescent="0.25">
      <c r="B61" s="140" t="s">
        <v>84</v>
      </c>
      <c r="C61" s="139"/>
      <c r="D61" s="29" t="b">
        <v>1</v>
      </c>
      <c r="E61" s="140" t="s">
        <v>85</v>
      </c>
      <c r="F61" s="139"/>
      <c r="G61" s="29" t="b">
        <v>1</v>
      </c>
      <c r="H61" s="138" t="s">
        <v>86</v>
      </c>
      <c r="I61" s="139"/>
      <c r="J61" s="29" t="b">
        <v>1</v>
      </c>
      <c r="K61" s="138" t="s">
        <v>87</v>
      </c>
      <c r="L61" s="139"/>
      <c r="M61" s="29" t="b">
        <v>1</v>
      </c>
      <c r="N61" s="141" t="s">
        <v>88</v>
      </c>
      <c r="O61" s="139"/>
      <c r="P61" s="29" t="b">
        <v>1</v>
      </c>
    </row>
    <row r="62" spans="2:16" ht="20.100000000000001" customHeight="1" x14ac:dyDescent="0.25">
      <c r="B62" s="138" t="s">
        <v>86</v>
      </c>
      <c r="C62" s="139"/>
      <c r="D62" s="29" t="b">
        <v>1</v>
      </c>
      <c r="E62" s="140" t="s">
        <v>89</v>
      </c>
      <c r="F62" s="139"/>
      <c r="G62" s="29" t="b">
        <v>1</v>
      </c>
      <c r="H62" s="138" t="s">
        <v>90</v>
      </c>
      <c r="I62" s="139"/>
      <c r="J62" s="29" t="b">
        <v>0</v>
      </c>
      <c r="K62" s="138" t="s">
        <v>91</v>
      </c>
      <c r="L62" s="139"/>
      <c r="M62" s="29" t="b">
        <v>1</v>
      </c>
      <c r="N62" s="141" t="s">
        <v>81</v>
      </c>
      <c r="O62" s="139"/>
      <c r="P62" s="29" t="b">
        <v>1</v>
      </c>
    </row>
    <row r="63" spans="2:16" ht="20.100000000000001" customHeight="1" x14ac:dyDescent="0.25">
      <c r="B63" s="138" t="s">
        <v>92</v>
      </c>
      <c r="C63" s="139"/>
      <c r="D63" s="29" t="b">
        <v>1</v>
      </c>
      <c r="E63" s="140" t="s">
        <v>93</v>
      </c>
      <c r="F63" s="139"/>
      <c r="G63" s="29" t="b">
        <v>1</v>
      </c>
      <c r="H63" s="34"/>
      <c r="I63" s="35"/>
      <c r="J63" s="36"/>
      <c r="K63" s="138" t="s">
        <v>94</v>
      </c>
      <c r="L63" s="139"/>
      <c r="M63" s="29" t="b">
        <v>1</v>
      </c>
      <c r="N63" s="141" t="s">
        <v>162</v>
      </c>
      <c r="O63" s="139"/>
      <c r="P63" s="29" t="b">
        <v>1</v>
      </c>
    </row>
    <row r="64" spans="2:16" ht="20.100000000000001" customHeight="1" x14ac:dyDescent="0.25">
      <c r="B64" s="138" t="s">
        <v>95</v>
      </c>
      <c r="C64" s="139"/>
      <c r="D64" s="29" t="b">
        <v>0</v>
      </c>
      <c r="E64" s="140" t="s">
        <v>96</v>
      </c>
      <c r="F64" s="139"/>
      <c r="G64" s="29" t="b">
        <v>1</v>
      </c>
      <c r="H64" s="37"/>
      <c r="I64" s="38"/>
      <c r="J64" s="39"/>
      <c r="K64" s="148" t="s">
        <v>97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-154.80000000000001</v>
      </c>
      <c r="D72" s="232">
        <v>-155.80000000000001</v>
      </c>
      <c r="E72" s="73" t="s">
        <v>116</v>
      </c>
      <c r="F72" s="107">
        <v>20</v>
      </c>
      <c r="G72" s="232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</v>
      </c>
      <c r="D73" s="232">
        <v>-131</v>
      </c>
      <c r="E73" s="74" t="s">
        <v>120</v>
      </c>
      <c r="F73" s="126">
        <v>42</v>
      </c>
      <c r="G73" s="233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</v>
      </c>
      <c r="D74" s="232">
        <v>-211</v>
      </c>
      <c r="E74" s="74" t="s">
        <v>125</v>
      </c>
      <c r="F74" s="127">
        <v>20</v>
      </c>
      <c r="G74" s="23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-112.62</v>
      </c>
      <c r="D75" s="232">
        <v>-113</v>
      </c>
      <c r="E75" s="74" t="s">
        <v>130</v>
      </c>
      <c r="F75" s="127">
        <v>40</v>
      </c>
      <c r="G75" s="23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24.8</v>
      </c>
      <c r="D76" s="232">
        <v>24</v>
      </c>
      <c r="E76" s="74" t="s">
        <v>135</v>
      </c>
      <c r="F76" s="127">
        <v>20</v>
      </c>
      <c r="G76" s="23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</v>
      </c>
      <c r="D77" s="232">
        <v>27.8</v>
      </c>
      <c r="E77" s="74" t="s">
        <v>140</v>
      </c>
      <c r="F77" s="127">
        <v>150</v>
      </c>
      <c r="G77" s="23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21.5</v>
      </c>
      <c r="D78" s="232">
        <v>20.9</v>
      </c>
      <c r="E78" s="74" t="s">
        <v>145</v>
      </c>
      <c r="F78" s="128"/>
      <c r="G78" s="23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22.3</v>
      </c>
      <c r="D79" s="232">
        <v>21.7</v>
      </c>
      <c r="E79" s="73" t="s">
        <v>150</v>
      </c>
      <c r="F79" s="107">
        <v>15</v>
      </c>
      <c r="G79" s="232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5.3900000000000002E-5</v>
      </c>
      <c r="D80" s="236">
        <v>5.3900000000000002E-5</v>
      </c>
      <c r="E80" s="74" t="s">
        <v>155</v>
      </c>
      <c r="F80" s="126">
        <v>48</v>
      </c>
      <c r="G80" s="233">
        <v>65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1" t="s">
        <v>159</v>
      </c>
      <c r="C84" s="191"/>
    </row>
    <row r="85" spans="2:16" ht="15" customHeight="1" x14ac:dyDescent="0.25">
      <c r="B85" s="192" t="s">
        <v>184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9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2026-04-26T04:33:17Z</dcterms:modified>
</cp:coreProperties>
</file>