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3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I19" i="1" s="1"/>
  <c r="E18" i="1" l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<sst xmlns="http://schemas.openxmlformats.org/spreadsheetml/2006/main" count="216" uniqueCount="198">
  <si>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</si>
  <si>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</si>
  <si>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</si>
  <si>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</si>
  <si>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</si>
  <si>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</si>
  <si>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</si>
  <si>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</si>
  <si>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</si>
  <si>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</si>
  <si>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</si>
  <si>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</si>
  <si>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</si>
  <si>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</si>
  <si>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</si>
  <si>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</si>
  <si>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</si>
  <si>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</si>
  <si>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</si>
  <si>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</si>
  <si>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</si>
  <si>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</si>
  <si>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</si>
  <si>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</si>
  <si>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</si>
  <si>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</si>
  <si>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</si>
  <si>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</si>
  <si>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</si>
  <si>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</si>
  <si>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</si>
  <si>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</si>
  <si>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</si>
  <si>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</si>
  <si>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</si>
  <si>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</si>
  <si>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</si>
  <si>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</si>
  <si>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</si>
  <si>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</si>
  <si>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</si>
  <si>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</si>
  <si>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</si>
  <si>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</si>
  <si>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</si>
  <si>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</si>
  <si>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</si>
  <si>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</si>
  <si>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</si>
  <si>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</si>
  <si>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</si>
  <si>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</si>
  <si>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</si>
  <si>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</si>
  <si>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</si>
  <si>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</si>
  <si>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</si>
  <si>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</si>
  <si>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</si>
  <si>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</si>
  <si>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</si>
  <si>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</si>
  <si>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</si>
  <si>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</si>
  <si>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</si>
  <si>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</si>
  <si>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</si>
  <si>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</si>
  <si>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</si>
  <si>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</si>
  <si>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</si>
  <si>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</si>
  <si>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</si>
  <si>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</si>
  <si>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</si>
  <si>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</si>
  <si>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</si>
  <si>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</si>
  <si>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</si>
  <si>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</si>
  <si>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</si>
  <si>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</si>
  <si>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</si>
  <si>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</si>
  <si>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</si>
  <si>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</si>
  <si>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</si>
  <si>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</si>
  <si>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</si>
  <si>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</si>
  <si>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</si>
  <si>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</si>
  <si>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</si>
  <si>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</si>
  <si>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</si>
  <si>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</si>
  <si>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</si>
  <si>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</si>
  <si>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</si>
  <si>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</si>
  <si>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</si>
  <si>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</si>
  <si>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</si>
  <si>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</si>
  <si>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</si>
  <si>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</si>
  <si>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</si>
  <si>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</si>
  <si>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</si>
  <si>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</si>
  <si>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</si>
  <si>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</si>
  <si>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</si>
  <si>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</si>
  <si>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</si>
  <si>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</si>
  <si>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</si>
  <si>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</si>
  <si>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</si>
  <si>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</si>
  <si>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</si>
  <si>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</si>
  <si>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</si>
  <si>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</si>
  <si>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</si>
  <si>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</si>
  <si>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</si>
  <si>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</si>
  <si>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</si>
  <si>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</si>
  <si>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</si>
  <si>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</si>
  <si>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</si>
  <si>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</si>
  <si>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</si>
  <si>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</si>
  <si>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</si>
  <si>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</si>
  <si>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</si>
  <si>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</si>
  <si>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</si>
  <si>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</si>
  <si>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</si>
  <si>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</si>
  <si>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</si>
  <si>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</si>
  <si>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</si>
  <si>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</si>
  <si>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</si>
  <si>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</si>
  <si>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</si>
  <si>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</si>
  <si>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</si>
  <si>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</si>
  <si>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</si>
  <si>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</si>
  <si>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</si>
  <si>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</si>
  <si>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</si>
  <si>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</si>
  <si>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</si>
  <si>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</si>
  <si>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</si>
  <si>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</si>
  <si>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</si>
  <si>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</si>
  <si>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</si>
  <si>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</si>
  <si>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</si>
  <si>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</si>
  <si>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</si>
  <si>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</si>
  <si>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</si>
  <si>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</si>
  <si>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I</t>
    <phoneticPr fontId="4" type="noConversion"/>
  </si>
  <si>
    <t>R</t>
    <phoneticPr fontId="4" type="noConversion"/>
  </si>
  <si>
    <t>OBS</t>
    <phoneticPr fontId="4" type="noConversion"/>
  </si>
  <si>
    <t>1) 모든 타겟, B filter제외하고 관측</t>
    <phoneticPr fontId="3" type="noConversion"/>
  </si>
  <si>
    <t xml:space="preserve"> /  /  /  /</t>
    <phoneticPr fontId="3" type="noConversion"/>
  </si>
  <si>
    <t>ALL</t>
    <phoneticPr fontId="3" type="noConversion"/>
  </si>
  <si>
    <t>B</t>
    <phoneticPr fontId="4" type="noConversion"/>
  </si>
  <si>
    <t>R</t>
    <phoneticPr fontId="4" type="noConversion"/>
  </si>
  <si>
    <t>B</t>
    <phoneticPr fontId="4" type="noConversion"/>
  </si>
  <si>
    <t>1) 방풍막 연결</t>
    <phoneticPr fontId="3" type="noConversion"/>
  </si>
  <si>
    <t>LSST</t>
    <phoneticPr fontId="3" type="noConversion"/>
  </si>
  <si>
    <t>김부진</t>
    <phoneticPr fontId="3" type="noConversion"/>
  </si>
  <si>
    <t>BLG</t>
    <phoneticPr fontId="3" type="noConversion"/>
  </si>
  <si>
    <t>TMT</t>
    <phoneticPr fontId="3" type="noConversion"/>
  </si>
  <si>
    <t>DEEPS</t>
    <phoneticPr fontId="3" type="noConversion"/>
  </si>
  <si>
    <t>20s/27k 27s/24k 38s/22k 50s/19k</t>
    <phoneticPr fontId="3" type="noConversion"/>
  </si>
  <si>
    <t>SW</t>
    <phoneticPr fontId="3" type="noConversion"/>
  </si>
  <si>
    <t>30s/24k 43s/23k 60s/21k</t>
    <phoneticPr fontId="3" type="noConversion"/>
  </si>
  <si>
    <t>M_022972-022973:T</t>
    <phoneticPr fontId="3" type="noConversion"/>
  </si>
  <si>
    <t>M_022975-022976:K</t>
    <phoneticPr fontId="3" type="noConversion"/>
  </si>
  <si>
    <t>N</t>
    <phoneticPr fontId="3" type="noConversion"/>
  </si>
  <si>
    <t>L_023022-023043</t>
    <phoneticPr fontId="3" type="noConversion"/>
  </si>
  <si>
    <t>M_023090-023091:T</t>
    <phoneticPr fontId="3" type="noConversion"/>
  </si>
  <si>
    <t>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</si>
</sst>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34" fillId="9" borderId="10" xfId="0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F74" sqref="F74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94" t="s">
        <v>0</v>
      </c>
      <c r="C2" s="19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95">
        <v>46084</v>
      </c>
      <c r="D3" s="196"/>
      <c r="E3" s="1"/>
      <c r="F3" s="1"/>
      <c r="G3" s="1"/>
      <c r="H3" s="1"/>
      <c r="I3" s="1"/>
      <c r="J3" s="1"/>
      <c r="K3" s="32" t="s">
        <v>2</v>
      </c>
      <c r="L3" s="197">
        <f>(P31-(P32+P33))/P31*100</f>
        <v>100</v>
      </c>
      <c r="M3" s="197"/>
      <c r="N3" s="32" t="s">
        <v>3</v>
      </c>
      <c r="O3" s="197">
        <f>(P31-P33)/P31*100</f>
        <v>100</v>
      </c>
      <c r="P3" s="197"/>
    </row>
    <row r="4" spans="1:16" ht="14.25" customHeight="1" x14ac:dyDescent="0.25">
      <c r="B4" s="20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94" t="s">
        <v>6</v>
      </c>
      <c r="C7" s="19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4">
        <v>0.76388888888888884</v>
      </c>
      <c r="D9" s="118">
        <v>1.9</v>
      </c>
      <c r="E9" s="118">
        <v>15</v>
      </c>
      <c r="F9" s="118">
        <v>11</v>
      </c>
      <c r="G9" s="115" t="s">
        <v>190</v>
      </c>
      <c r="H9" s="118">
        <v>0.6</v>
      </c>
      <c r="I9" s="115">
        <v>100</v>
      </c>
      <c r="J9" s="116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07" t="s">
        <v>22</v>
      </c>
      <c r="C10" s="114">
        <v>0.9375</v>
      </c>
      <c r="D10" s="118">
        <v>1.0900000000000001</v>
      </c>
      <c r="E10" s="118">
        <v>16</v>
      </c>
      <c r="F10" s="118">
        <v>12</v>
      </c>
      <c r="G10" s="115" t="s">
        <v>194</v>
      </c>
      <c r="H10" s="118">
        <v>0.7</v>
      </c>
      <c r="I10" s="128"/>
      <c r="J10" s="116">
        <f>IF(L10, 1, 0) + IF(M10, 2, 0) + IF(N10, 4, 0) + IF(O10, 8, 0) + IF(P10, 16, 0)</f>
        <v>1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32">
        <v>0.1388888888888889</v>
      </c>
      <c r="D11" s="133">
        <v>1.3</v>
      </c>
      <c r="E11" s="133">
        <v>13</v>
      </c>
      <c r="F11" s="133">
        <v>23</v>
      </c>
      <c r="G11" s="129" t="s">
        <v>197</v>
      </c>
      <c r="H11" s="134">
        <v>3.6</v>
      </c>
      <c r="I11" s="135"/>
      <c r="J11" s="136">
        <f>IF(L11, 1, 0) + IF(M11, 2, 0) + IF(N11, 4, 0) + IF(O11, 8, 0) + IF(P11, 16, 0)</f>
        <v>0</v>
      </c>
      <c r="K11" s="77" t="b">
        <v>1</v>
      </c>
      <c r="L11" s="77" t="b">
        <v>0</v>
      </c>
      <c r="M11" s="77" t="b">
        <v>0</v>
      </c>
      <c r="N11" s="77" t="b">
        <v>0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23.375</v>
      </c>
      <c r="D12" s="11">
        <f>AVERAGE(D9:D11)</f>
        <v>1.43</v>
      </c>
      <c r="E12" s="11">
        <f>AVERAGE(E9:E11)</f>
        <v>14.666666666666666</v>
      </c>
      <c r="F12" s="12">
        <f>AVERAGE(F9:F11)</f>
        <v>15.333333333333334</v>
      </c>
      <c r="G12" s="13"/>
      <c r="H12" s="14">
        <f>AVERAGE(H9:H11)</f>
        <v>1.6333333333333335</v>
      </c>
      <c r="I12" s="15"/>
      <c r="J12" s="16">
        <f>AVERAGE(J9:J11)</f>
        <v>0.33333333333333331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94" t="s">
        <v>25</v>
      </c>
      <c r="C14" s="19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3" t="s">
        <v>176</v>
      </c>
      <c r="D16" s="117" t="s">
        <v>179</v>
      </c>
      <c r="E16" s="115" t="s">
        <v>187</v>
      </c>
      <c r="F16" s="115" t="s">
        <v>184</v>
      </c>
      <c r="G16" s="115" t="s">
        <v>188</v>
      </c>
      <c r="H16" s="115" t="s">
        <v>186</v>
      </c>
      <c r="I16" s="115" t="s">
        <v>179</v>
      </c>
      <c r="J16" s="91"/>
      <c r="K16" s="91"/>
      <c r="L16" s="91"/>
      <c r="M16" s="91"/>
      <c r="N16" s="91"/>
      <c r="O16" s="91"/>
      <c r="P16" s="129" t="s">
        <v>173</v>
      </c>
    </row>
    <row r="17" spans="1:16" s="75" customFormat="1" ht="14.1" customHeight="1" x14ac:dyDescent="0.25">
      <c r="A17" s="31"/>
      <c r="B17" s="21" t="s">
        <v>41</v>
      </c>
      <c r="C17" s="114">
        <v>0.69166666666666676</v>
      </c>
      <c r="D17" s="114">
        <v>0.69791666666666663</v>
      </c>
      <c r="E17" s="114">
        <v>0.74305555555555547</v>
      </c>
      <c r="F17" s="130">
        <v>0.7631944444444444</v>
      </c>
      <c r="G17" s="130">
        <v>0.78472222222222221</v>
      </c>
      <c r="H17" s="130">
        <v>3.4722222222222224E-2</v>
      </c>
      <c r="I17" s="130">
        <v>0.15625</v>
      </c>
      <c r="J17" s="106"/>
      <c r="K17" s="106"/>
      <c r="L17" s="106"/>
      <c r="M17" s="106"/>
      <c r="N17" s="106"/>
      <c r="O17" s="106"/>
      <c r="P17" s="130">
        <v>0.16250000000000001</v>
      </c>
    </row>
    <row r="18" spans="1:16" s="75" customFormat="1" ht="14.1" customHeight="1" x14ac:dyDescent="0.25">
      <c r="A18" s="31"/>
      <c r="B18" s="21" t="s">
        <v>42</v>
      </c>
      <c r="C18" s="115">
        <v>22921</v>
      </c>
      <c r="D18" s="115">
        <f>C18+1</f>
        <v>22922</v>
      </c>
      <c r="E18" s="115">
        <f>D19+1</f>
        <v>22934</v>
      </c>
      <c r="F18" s="115">
        <f>E19+1</f>
        <v>22947</v>
      </c>
      <c r="G18" s="115">
        <f>F19+1</f>
        <v>22963</v>
      </c>
      <c r="H18" s="115">
        <f>G19+1</f>
        <v>23065</v>
      </c>
      <c r="I18" s="115">
        <f>H19+1</f>
        <v>23134</v>
      </c>
      <c r="J18" s="91"/>
      <c r="K18" s="91"/>
      <c r="L18" s="91"/>
      <c r="M18" s="91"/>
      <c r="N18" s="91"/>
      <c r="O18" s="91"/>
      <c r="P18" s="129">
        <f>MAX(C18:O19)+1</f>
        <v>23139</v>
      </c>
    </row>
    <row r="19" spans="1:16" s="75" customFormat="1" ht="14.1" customHeight="1" thickBot="1" x14ac:dyDescent="0.3">
      <c r="A19" s="31"/>
      <c r="B19" s="9" t="s">
        <v>43</v>
      </c>
      <c r="C19" s="79"/>
      <c r="D19" s="115">
        <v>22933</v>
      </c>
      <c r="E19" s="125">
        <v>22946</v>
      </c>
      <c r="F19" s="125">
        <v>22962</v>
      </c>
      <c r="G19" s="125">
        <v>23064</v>
      </c>
      <c r="H19" s="125">
        <v>23133</v>
      </c>
      <c r="I19" s="125">
        <f>I18+4</f>
        <v>23138</v>
      </c>
      <c r="J19" s="90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0">IF(ISNUMBER(D18),D19-D18+1,"")</f>
        <v>12</v>
      </c>
      <c r="E20" s="97">
        <f t="shared" si="0"/>
        <v>13</v>
      </c>
      <c r="F20" s="97">
        <f t="shared" si="0"/>
        <v>16</v>
      </c>
      <c r="G20" s="97">
        <f t="shared" si="0"/>
        <v>102</v>
      </c>
      <c r="H20" s="97">
        <f t="shared" si="0"/>
        <v>69</v>
      </c>
      <c r="I20" s="97">
        <f t="shared" si="0"/>
        <v>5</v>
      </c>
      <c r="J20" s="97" t="str">
        <f t="shared" si="0"/>
        <v/>
      </c>
      <c r="K20" s="84" t="str">
        <f t="shared" si="0"/>
        <v/>
      </c>
      <c r="L20" s="84" t="str">
        <f t="shared" si="0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02" t="s">
        <v>45</v>
      </c>
      <c r="C22" s="21" t="s">
        <v>21</v>
      </c>
      <c r="D22" s="21" t="s">
        <v>23</v>
      </c>
      <c r="E22" s="21" t="s">
        <v>46</v>
      </c>
      <c r="F22" s="203" t="s">
        <v>47</v>
      </c>
      <c r="G22" s="203"/>
      <c r="H22" s="203"/>
      <c r="I22" s="203"/>
      <c r="J22" s="21" t="s">
        <v>21</v>
      </c>
      <c r="K22" s="21" t="s">
        <v>23</v>
      </c>
      <c r="L22" s="21" t="s">
        <v>46</v>
      </c>
      <c r="M22" s="203" t="s">
        <v>47</v>
      </c>
      <c r="N22" s="203"/>
      <c r="O22" s="203"/>
      <c r="P22" s="203"/>
    </row>
    <row r="23" spans="1:16" ht="13.5" customHeight="1" x14ac:dyDescent="0.25">
      <c r="B23" s="202"/>
      <c r="C23" s="114"/>
      <c r="D23" s="114"/>
      <c r="E23" s="115" t="s">
        <v>180</v>
      </c>
      <c r="F23" s="201" t="s">
        <v>178</v>
      </c>
      <c r="G23" s="201"/>
      <c r="H23" s="201"/>
      <c r="I23" s="201"/>
      <c r="J23" s="114"/>
      <c r="K23" s="114"/>
      <c r="L23" s="115" t="s">
        <v>174</v>
      </c>
      <c r="M23" s="201" t="s">
        <v>178</v>
      </c>
      <c r="N23" s="201"/>
      <c r="O23" s="201"/>
      <c r="P23" s="201"/>
    </row>
    <row r="24" spans="1:16" ht="13.5" customHeight="1" x14ac:dyDescent="0.25">
      <c r="B24" s="202"/>
      <c r="C24" s="114">
        <v>0.73333333333333339</v>
      </c>
      <c r="D24" s="114">
        <v>0.73819444444444438</v>
      </c>
      <c r="E24" s="115" t="s">
        <v>172</v>
      </c>
      <c r="F24" s="201" t="s">
        <v>189</v>
      </c>
      <c r="G24" s="201"/>
      <c r="H24" s="201"/>
      <c r="I24" s="201"/>
      <c r="J24" s="131"/>
      <c r="K24" s="131"/>
      <c r="L24" s="115" t="s">
        <v>181</v>
      </c>
      <c r="M24" s="201" t="s">
        <v>178</v>
      </c>
      <c r="N24" s="201"/>
      <c r="O24" s="201"/>
      <c r="P24" s="201"/>
    </row>
    <row r="25" spans="1:16" ht="13.5" customHeight="1" x14ac:dyDescent="0.25">
      <c r="B25" s="202"/>
      <c r="C25" s="114"/>
      <c r="D25" s="114"/>
      <c r="E25" s="115" t="s">
        <v>175</v>
      </c>
      <c r="F25" s="201" t="s">
        <v>178</v>
      </c>
      <c r="G25" s="201"/>
      <c r="H25" s="201"/>
      <c r="I25" s="201"/>
      <c r="J25" s="114"/>
      <c r="K25" s="114"/>
      <c r="L25" s="115" t="s">
        <v>172</v>
      </c>
      <c r="M25" s="201" t="s">
        <v>178</v>
      </c>
      <c r="N25" s="201"/>
      <c r="O25" s="201"/>
      <c r="P25" s="201"/>
    </row>
    <row r="26" spans="1:16" ht="13.5" customHeight="1" x14ac:dyDescent="0.25">
      <c r="B26" s="202"/>
      <c r="C26" s="114">
        <v>0.73888888888888893</v>
      </c>
      <c r="D26" s="114">
        <v>0.7416666666666667</v>
      </c>
      <c r="E26" s="115" t="s">
        <v>174</v>
      </c>
      <c r="F26" s="201" t="s">
        <v>191</v>
      </c>
      <c r="G26" s="201"/>
      <c r="H26" s="201"/>
      <c r="I26" s="201"/>
      <c r="J26" s="131"/>
      <c r="K26" s="131"/>
      <c r="L26" s="115" t="s">
        <v>182</v>
      </c>
      <c r="M26" s="201" t="s">
        <v>178</v>
      </c>
      <c r="N26" s="201"/>
      <c r="O26" s="201"/>
      <c r="P26" s="201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94" t="s">
        <v>48</v>
      </c>
      <c r="C28" s="194"/>
      <c r="D28" s="19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23">
        <v>0.10277777777777779</v>
      </c>
      <c r="D30" s="119"/>
      <c r="E30" s="119"/>
      <c r="F30" s="119"/>
      <c r="G30" s="119">
        <v>0.23263888888888887</v>
      </c>
      <c r="H30" s="119"/>
      <c r="I30" s="119"/>
      <c r="J30" s="119">
        <v>2.0833333333333332E-2</v>
      </c>
      <c r="K30" s="124"/>
      <c r="L30" s="119"/>
      <c r="M30" s="119"/>
      <c r="N30" s="119"/>
      <c r="O30" s="122"/>
      <c r="P30" s="98">
        <f>SUM(C30:J30,L30:N30)</f>
        <v>0.35624999999999996</v>
      </c>
    </row>
    <row r="31" spans="1:16" ht="14.1" customHeight="1" x14ac:dyDescent="0.25">
      <c r="B31" s="22" t="s">
        <v>167</v>
      </c>
      <c r="C31" s="138">
        <v>0.11805555555555557</v>
      </c>
      <c r="D31" s="120"/>
      <c r="E31" s="120"/>
      <c r="F31" s="120"/>
      <c r="G31" s="137">
        <v>0.25</v>
      </c>
      <c r="H31" s="120"/>
      <c r="I31" s="120"/>
      <c r="J31" s="137">
        <v>2.1527777777777781E-2</v>
      </c>
      <c r="K31" s="126">
        <v>2.0833333333333332E-2</v>
      </c>
      <c r="L31" s="120"/>
      <c r="M31" s="120"/>
      <c r="N31" s="120"/>
      <c r="O31" s="121"/>
      <c r="P31" s="98">
        <f>SUM(C31:N31)</f>
        <v>0.41041666666666665</v>
      </c>
    </row>
    <row r="32" spans="1:16" ht="14.1" customHeight="1" x14ac:dyDescent="0.25">
      <c r="B32" s="22" t="s">
        <v>63</v>
      </c>
      <c r="C32" s="127"/>
      <c r="D32" s="126"/>
      <c r="E32" s="120"/>
      <c r="F32" s="120"/>
      <c r="G32" s="137"/>
      <c r="H32" s="120"/>
      <c r="I32" s="120"/>
      <c r="J32" s="120"/>
      <c r="K32" s="120"/>
      <c r="L32" s="100"/>
      <c r="M32" s="100"/>
      <c r="N32" s="100"/>
      <c r="O32" s="104"/>
      <c r="P32" s="98">
        <f>SUM(C32:N32)</f>
        <v>0</v>
      </c>
    </row>
    <row r="33" spans="2:16" ht="14.1" customHeight="1" thickBot="1" x14ac:dyDescent="0.3">
      <c r="B33" s="22" t="s">
        <v>64</v>
      </c>
      <c r="C33" s="233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0.11805555555555557</v>
      </c>
      <c r="D34" s="105">
        <f t="shared" ref="D34:P34" si="1">D31-D32-D33</f>
        <v>0</v>
      </c>
      <c r="E34" s="93">
        <f t="shared" si="1"/>
        <v>0</v>
      </c>
      <c r="F34" s="93">
        <f t="shared" si="1"/>
        <v>0</v>
      </c>
      <c r="G34" s="93">
        <f t="shared" si="1"/>
        <v>0.25</v>
      </c>
      <c r="H34" s="93">
        <f t="shared" si="1"/>
        <v>0</v>
      </c>
      <c r="I34" s="93">
        <f t="shared" si="1"/>
        <v>0</v>
      </c>
      <c r="J34" s="93">
        <f t="shared" si="1"/>
        <v>2.1527777777777781E-2</v>
      </c>
      <c r="K34" s="93">
        <f t="shared" si="1"/>
        <v>2.0833333333333332E-2</v>
      </c>
      <c r="L34" s="93">
        <f t="shared" si="1"/>
        <v>0</v>
      </c>
      <c r="M34" s="93">
        <f t="shared" si="1"/>
        <v>0</v>
      </c>
      <c r="N34" s="93">
        <f t="shared" si="1"/>
        <v>0</v>
      </c>
      <c r="O34" s="94"/>
      <c r="P34" s="95">
        <f t="shared" si="1"/>
        <v>0.41041666666666665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83" t="s">
        <v>65</v>
      </c>
      <c r="C36" s="188" t="s">
        <v>192</v>
      </c>
      <c r="D36" s="189"/>
      <c r="E36" s="188" t="s">
        <v>193</v>
      </c>
      <c r="F36" s="189"/>
      <c r="G36" s="190" t="s">
        <v>195</v>
      </c>
      <c r="H36" s="191"/>
      <c r="I36" s="188" t="s">
        <v>196</v>
      </c>
      <c r="J36" s="189"/>
      <c r="K36" s="192"/>
      <c r="L36" s="189"/>
      <c r="M36" s="193"/>
      <c r="N36" s="189"/>
      <c r="O36" s="181"/>
      <c r="P36" s="181"/>
    </row>
    <row r="37" spans="2:16" ht="18" customHeight="1" x14ac:dyDescent="0.25">
      <c r="B37" s="184"/>
      <c r="C37" s="204"/>
      <c r="D37" s="204"/>
      <c r="E37" s="182"/>
      <c r="F37" s="181"/>
      <c r="G37" s="186"/>
      <c r="H37" s="181"/>
      <c r="I37" s="182"/>
      <c r="J37" s="181"/>
      <c r="K37" s="182"/>
      <c r="L37" s="181"/>
      <c r="M37" s="187"/>
      <c r="N37" s="181"/>
      <c r="O37" s="181"/>
      <c r="P37" s="181"/>
    </row>
    <row r="38" spans="2:16" ht="18" customHeight="1" x14ac:dyDescent="0.25">
      <c r="B38" s="184"/>
      <c r="C38" s="186"/>
      <c r="D38" s="181"/>
      <c r="E38" s="182"/>
      <c r="F38" s="181"/>
      <c r="G38" s="182"/>
      <c r="H38" s="181"/>
      <c r="I38" s="182"/>
      <c r="J38" s="181"/>
      <c r="K38" s="182"/>
      <c r="L38" s="181"/>
      <c r="M38" s="182"/>
      <c r="N38" s="181"/>
      <c r="O38" s="181"/>
      <c r="P38" s="181"/>
    </row>
    <row r="39" spans="2:16" ht="18" customHeight="1" x14ac:dyDescent="0.25">
      <c r="B39" s="184"/>
      <c r="C39" s="181"/>
      <c r="D39" s="181"/>
      <c r="E39" s="182"/>
      <c r="F39" s="181"/>
      <c r="G39" s="186"/>
      <c r="H39" s="181"/>
      <c r="I39" s="182"/>
      <c r="J39" s="181"/>
      <c r="K39" s="182"/>
      <c r="L39" s="181"/>
      <c r="M39" s="186"/>
      <c r="N39" s="181"/>
      <c r="O39" s="181"/>
      <c r="P39" s="181"/>
    </row>
    <row r="40" spans="2:16" ht="18" customHeight="1" x14ac:dyDescent="0.25">
      <c r="B40" s="184"/>
      <c r="C40" s="181"/>
      <c r="D40" s="181"/>
      <c r="E40" s="181"/>
      <c r="F40" s="181"/>
      <c r="G40" s="181"/>
      <c r="H40" s="181"/>
      <c r="I40" s="181"/>
      <c r="J40" s="181"/>
      <c r="K40" s="182"/>
      <c r="L40" s="181"/>
      <c r="M40" s="181"/>
      <c r="N40" s="181"/>
      <c r="O40" s="181"/>
      <c r="P40" s="181"/>
    </row>
    <row r="41" spans="2:16" ht="18" customHeight="1" x14ac:dyDescent="0.25">
      <c r="B41" s="185"/>
      <c r="C41" s="181"/>
      <c r="D41" s="181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2" t="s">
        <v>66</v>
      </c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4"/>
    </row>
    <row r="44" spans="2:16" ht="14.1" customHeight="1" x14ac:dyDescent="0.25">
      <c r="B44" s="175" t="s">
        <v>177</v>
      </c>
      <c r="C44" s="176"/>
      <c r="D44" s="176"/>
      <c r="E44" s="176"/>
      <c r="F44" s="176"/>
      <c r="G44" s="176"/>
      <c r="H44" s="176"/>
      <c r="I44" s="176"/>
      <c r="J44" s="176"/>
      <c r="K44" s="176"/>
      <c r="L44" s="176"/>
      <c r="M44" s="176"/>
      <c r="N44" s="176"/>
      <c r="O44" s="176"/>
      <c r="P44" s="177"/>
    </row>
    <row r="45" spans="2:16" ht="14.1" customHeight="1" x14ac:dyDescent="0.25">
      <c r="B45" s="205"/>
      <c r="C45" s="206"/>
      <c r="D45" s="206"/>
      <c r="E45" s="206"/>
      <c r="F45" s="206"/>
      <c r="G45" s="206"/>
      <c r="H45" s="206"/>
      <c r="I45" s="206"/>
      <c r="J45" s="206"/>
      <c r="K45" s="206"/>
      <c r="L45" s="206"/>
      <c r="M45" s="206"/>
      <c r="N45" s="206"/>
      <c r="O45" s="206"/>
      <c r="P45" s="207"/>
    </row>
    <row r="46" spans="2:16" ht="14.1" customHeight="1" x14ac:dyDescent="0.25">
      <c r="B46" s="178"/>
      <c r="C46" s="179"/>
      <c r="D46" s="179"/>
      <c r="E46" s="179"/>
      <c r="F46" s="179"/>
      <c r="G46" s="179"/>
      <c r="H46" s="179"/>
      <c r="I46" s="179"/>
      <c r="J46" s="179"/>
      <c r="K46" s="179"/>
      <c r="L46" s="179"/>
      <c r="M46" s="179"/>
      <c r="N46" s="179"/>
      <c r="O46" s="179"/>
      <c r="P46" s="180"/>
    </row>
    <row r="47" spans="2:16" ht="14.1" customHeight="1" x14ac:dyDescent="0.25">
      <c r="B47" s="156"/>
      <c r="C47" s="157"/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8"/>
    </row>
    <row r="48" spans="2:16" ht="14.1" customHeight="1" x14ac:dyDescent="0.25">
      <c r="B48" s="156"/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8"/>
    </row>
    <row r="49" spans="2:16" ht="14.1" customHeight="1" x14ac:dyDescent="0.25">
      <c r="B49" s="156"/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8"/>
    </row>
    <row r="50" spans="2:16" ht="14.1" customHeight="1" x14ac:dyDescent="0.25">
      <c r="B50" s="156"/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8"/>
    </row>
    <row r="51" spans="2:16" ht="14.1" customHeight="1" x14ac:dyDescent="0.25">
      <c r="B51" s="156"/>
      <c r="C51" s="15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8"/>
    </row>
    <row r="52" spans="2:16" ht="14.1" customHeight="1" thickBot="1" x14ac:dyDescent="0.3">
      <c r="B52" s="159"/>
      <c r="C52" s="160"/>
      <c r="D52" s="157"/>
      <c r="E52" s="157"/>
      <c r="F52" s="157"/>
      <c r="G52" s="160"/>
      <c r="H52" s="160"/>
      <c r="I52" s="160"/>
      <c r="J52" s="160"/>
      <c r="K52" s="160"/>
      <c r="L52" s="160"/>
      <c r="M52" s="160"/>
      <c r="N52" s="160"/>
      <c r="O52" s="160"/>
      <c r="P52" s="161"/>
    </row>
    <row r="53" spans="2:16" ht="14.1" customHeight="1" thickTop="1" thickBot="1" x14ac:dyDescent="0.3">
      <c r="B53" s="162" t="s">
        <v>164</v>
      </c>
      <c r="C53" s="163"/>
      <c r="D53" s="89"/>
      <c r="E53" s="89"/>
      <c r="F53" s="89"/>
      <c r="G53" s="166"/>
      <c r="H53" s="167"/>
      <c r="I53" s="167"/>
      <c r="J53" s="167"/>
      <c r="K53" s="167"/>
      <c r="L53" s="167"/>
      <c r="M53" s="167"/>
      <c r="N53" s="167"/>
      <c r="O53" s="167"/>
      <c r="P53" s="168"/>
    </row>
    <row r="54" spans="2:16" ht="14.1" customHeight="1" thickTop="1" thickBot="1" x14ac:dyDescent="0.3">
      <c r="B54" s="164" t="s">
        <v>163</v>
      </c>
      <c r="C54" s="165"/>
      <c r="D54" s="165"/>
      <c r="E54" s="165"/>
      <c r="F54" s="89">
        <v>290</v>
      </c>
      <c r="G54" s="169"/>
      <c r="H54" s="170"/>
      <c r="I54" s="170"/>
      <c r="J54" s="170"/>
      <c r="K54" s="170"/>
      <c r="L54" s="170"/>
      <c r="M54" s="170"/>
      <c r="N54" s="170"/>
      <c r="O54" s="170"/>
      <c r="P54" s="171"/>
    </row>
    <row r="55" spans="2:16" ht="13.5" customHeight="1" thickTop="1" x14ac:dyDescent="0.25"/>
    <row r="56" spans="2:16" ht="17.25" customHeight="1" x14ac:dyDescent="0.25">
      <c r="B56" s="220" t="s">
        <v>67</v>
      </c>
      <c r="C56" s="220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221" t="s">
        <v>68</v>
      </c>
      <c r="C57" s="222"/>
      <c r="D57" s="222"/>
      <c r="E57" s="222"/>
      <c r="F57" s="222"/>
      <c r="G57" s="222"/>
      <c r="H57" s="222"/>
      <c r="I57" s="222"/>
      <c r="J57" s="222"/>
      <c r="K57" s="222"/>
      <c r="L57" s="222"/>
      <c r="M57" s="223"/>
      <c r="N57" s="224" t="s">
        <v>69</v>
      </c>
      <c r="O57" s="222"/>
      <c r="P57" s="225"/>
    </row>
    <row r="58" spans="2:16" ht="17.100000000000001" customHeight="1" x14ac:dyDescent="0.25">
      <c r="B58" s="226" t="s">
        <v>70</v>
      </c>
      <c r="C58" s="227"/>
      <c r="D58" s="228"/>
      <c r="E58" s="226" t="s">
        <v>71</v>
      </c>
      <c r="F58" s="227"/>
      <c r="G58" s="228"/>
      <c r="H58" s="227" t="s">
        <v>72</v>
      </c>
      <c r="I58" s="227"/>
      <c r="J58" s="227"/>
      <c r="K58" s="229" t="s">
        <v>73</v>
      </c>
      <c r="L58" s="227"/>
      <c r="M58" s="230"/>
      <c r="N58" s="231"/>
      <c r="O58" s="227"/>
      <c r="P58" s="232"/>
    </row>
    <row r="59" spans="2:16" ht="20.100000000000001" customHeight="1" x14ac:dyDescent="0.25">
      <c r="B59" s="146" t="s">
        <v>74</v>
      </c>
      <c r="C59" s="145"/>
      <c r="D59" s="29" t="b">
        <v>1</v>
      </c>
      <c r="E59" s="146" t="s">
        <v>75</v>
      </c>
      <c r="F59" s="145"/>
      <c r="G59" s="29" t="b">
        <v>1</v>
      </c>
      <c r="H59" s="144" t="s">
        <v>76</v>
      </c>
      <c r="I59" s="145"/>
      <c r="J59" s="29" t="b">
        <v>1</v>
      </c>
      <c r="K59" s="144" t="s">
        <v>77</v>
      </c>
      <c r="L59" s="145"/>
      <c r="M59" s="29" t="b">
        <v>1</v>
      </c>
      <c r="N59" s="147" t="s">
        <v>78</v>
      </c>
      <c r="O59" s="145"/>
      <c r="P59" s="29" t="b">
        <v>1</v>
      </c>
    </row>
    <row r="60" spans="2:16" ht="20.100000000000001" customHeight="1" x14ac:dyDescent="0.25">
      <c r="B60" s="146" t="s">
        <v>79</v>
      </c>
      <c r="C60" s="145"/>
      <c r="D60" s="29" t="b">
        <v>1</v>
      </c>
      <c r="E60" s="146" t="s">
        <v>80</v>
      </c>
      <c r="F60" s="145"/>
      <c r="G60" s="29" t="b">
        <v>1</v>
      </c>
      <c r="H60" s="144" t="s">
        <v>81</v>
      </c>
      <c r="I60" s="145"/>
      <c r="J60" s="29" t="b">
        <v>1</v>
      </c>
      <c r="K60" s="144" t="s">
        <v>82</v>
      </c>
      <c r="L60" s="145"/>
      <c r="M60" s="29" t="b">
        <v>1</v>
      </c>
      <c r="N60" s="147" t="s">
        <v>83</v>
      </c>
      <c r="O60" s="145"/>
      <c r="P60" s="29" t="b">
        <v>1</v>
      </c>
    </row>
    <row r="61" spans="2:16" ht="20.100000000000001" customHeight="1" x14ac:dyDescent="0.25">
      <c r="B61" s="146" t="s">
        <v>84</v>
      </c>
      <c r="C61" s="145"/>
      <c r="D61" s="29" t="b">
        <v>1</v>
      </c>
      <c r="E61" s="146" t="s">
        <v>85</v>
      </c>
      <c r="F61" s="145"/>
      <c r="G61" s="29" t="b">
        <v>1</v>
      </c>
      <c r="H61" s="144" t="s">
        <v>86</v>
      </c>
      <c r="I61" s="145"/>
      <c r="J61" s="29" t="b">
        <v>1</v>
      </c>
      <c r="K61" s="144" t="s">
        <v>87</v>
      </c>
      <c r="L61" s="145"/>
      <c r="M61" s="29" t="b">
        <v>1</v>
      </c>
      <c r="N61" s="147" t="s">
        <v>88</v>
      </c>
      <c r="O61" s="145"/>
      <c r="P61" s="29" t="b">
        <v>1</v>
      </c>
    </row>
    <row r="62" spans="2:16" ht="20.100000000000001" customHeight="1" x14ac:dyDescent="0.25">
      <c r="B62" s="144" t="s">
        <v>86</v>
      </c>
      <c r="C62" s="145"/>
      <c r="D62" s="29" t="b">
        <v>1</v>
      </c>
      <c r="E62" s="146" t="s">
        <v>89</v>
      </c>
      <c r="F62" s="145"/>
      <c r="G62" s="29" t="b">
        <v>1</v>
      </c>
      <c r="H62" s="144" t="s">
        <v>90</v>
      </c>
      <c r="I62" s="145"/>
      <c r="J62" s="29" t="b">
        <v>0</v>
      </c>
      <c r="K62" s="144" t="s">
        <v>91</v>
      </c>
      <c r="L62" s="145"/>
      <c r="M62" s="29" t="b">
        <v>1</v>
      </c>
      <c r="N62" s="147" t="s">
        <v>81</v>
      </c>
      <c r="O62" s="145"/>
      <c r="P62" s="29" t="b">
        <v>1</v>
      </c>
    </row>
    <row r="63" spans="2:16" ht="20.100000000000001" customHeight="1" x14ac:dyDescent="0.25">
      <c r="B63" s="144" t="s">
        <v>92</v>
      </c>
      <c r="C63" s="145"/>
      <c r="D63" s="29" t="b">
        <v>1</v>
      </c>
      <c r="E63" s="146" t="s">
        <v>93</v>
      </c>
      <c r="F63" s="145"/>
      <c r="G63" s="29" t="b">
        <v>1</v>
      </c>
      <c r="H63" s="34"/>
      <c r="I63" s="35"/>
      <c r="J63" s="36"/>
      <c r="K63" s="144" t="s">
        <v>94</v>
      </c>
      <c r="L63" s="145"/>
      <c r="M63" s="29" t="b">
        <v>1</v>
      </c>
      <c r="N63" s="147" t="s">
        <v>162</v>
      </c>
      <c r="O63" s="145"/>
      <c r="P63" s="29" t="b">
        <v>1</v>
      </c>
    </row>
    <row r="64" spans="2:16" ht="20.100000000000001" customHeight="1" x14ac:dyDescent="0.25">
      <c r="B64" s="144" t="s">
        <v>95</v>
      </c>
      <c r="C64" s="145"/>
      <c r="D64" s="29" t="b">
        <v>0</v>
      </c>
      <c r="E64" s="146" t="s">
        <v>96</v>
      </c>
      <c r="F64" s="145"/>
      <c r="G64" s="29" t="b">
        <v>1</v>
      </c>
      <c r="H64" s="37"/>
      <c r="I64" s="38"/>
      <c r="J64" s="39"/>
      <c r="K64" s="154" t="s">
        <v>97</v>
      </c>
      <c r="L64" s="155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46" t="s">
        <v>160</v>
      </c>
      <c r="F65" s="145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48" t="s">
        <v>103</v>
      </c>
      <c r="C69" s="148"/>
      <c r="D69" s="47"/>
      <c r="E69" s="47"/>
      <c r="F69" s="150" t="s">
        <v>104</v>
      </c>
      <c r="G69" s="152" t="s">
        <v>105</v>
      </c>
      <c r="H69" s="47"/>
      <c r="I69" s="148" t="s">
        <v>106</v>
      </c>
      <c r="J69" s="148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49"/>
      <c r="C70" s="149"/>
      <c r="D70" s="51"/>
      <c r="E70" s="52"/>
      <c r="F70" s="151"/>
      <c r="G70" s="153"/>
      <c r="H70" s="53"/>
      <c r="I70" s="149"/>
      <c r="J70" s="149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8">
        <v>-152.6</v>
      </c>
      <c r="D72" s="139">
        <v>-154.9</v>
      </c>
      <c r="E72" s="73" t="s">
        <v>116</v>
      </c>
      <c r="F72" s="108">
        <v>22</v>
      </c>
      <c r="G72" s="139">
        <v>20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8">
        <v>-130.4</v>
      </c>
      <c r="D73" s="139">
        <v>-132.30000000000001</v>
      </c>
      <c r="E73" s="74" t="s">
        <v>120</v>
      </c>
      <c r="F73" s="110">
        <v>12</v>
      </c>
      <c r="G73" s="140">
        <v>17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8">
        <v>-209.15</v>
      </c>
      <c r="D74" s="139">
        <v>-210.5</v>
      </c>
      <c r="E74" s="74" t="s">
        <v>125</v>
      </c>
      <c r="F74" s="111">
        <v>20</v>
      </c>
      <c r="G74" s="141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8">
        <v>-110</v>
      </c>
      <c r="D75" s="139">
        <v>-112.8</v>
      </c>
      <c r="E75" s="74" t="s">
        <v>130</v>
      </c>
      <c r="F75" s="111">
        <v>40</v>
      </c>
      <c r="G75" s="141">
        <v>40</v>
      </c>
      <c r="H75" s="81"/>
      <c r="I75" s="62" t="s">
        <v>131</v>
      </c>
      <c r="J75" s="30">
        <v>4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8">
        <v>27.22</v>
      </c>
      <c r="D76" s="139">
        <v>25.1</v>
      </c>
      <c r="E76" s="74" t="s">
        <v>135</v>
      </c>
      <c r="F76" s="111">
        <v>20</v>
      </c>
      <c r="G76" s="141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8">
        <v>31.8</v>
      </c>
      <c r="D77" s="139">
        <v>29.2</v>
      </c>
      <c r="E77" s="74" t="s">
        <v>140</v>
      </c>
      <c r="F77" s="111">
        <v>150</v>
      </c>
      <c r="G77" s="141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8">
        <v>23.8</v>
      </c>
      <c r="D78" s="139">
        <v>22</v>
      </c>
      <c r="E78" s="74" t="s">
        <v>145</v>
      </c>
      <c r="F78" s="112"/>
      <c r="G78" s="142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8">
        <v>24.6</v>
      </c>
      <c r="D79" s="139">
        <v>22.8</v>
      </c>
      <c r="E79" s="73" t="s">
        <v>150</v>
      </c>
      <c r="F79" s="108">
        <v>22</v>
      </c>
      <c r="G79" s="139">
        <v>14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09">
        <v>5.1700000000000003E-5</v>
      </c>
      <c r="D80" s="143">
        <v>5.2200000000000002E-5</v>
      </c>
      <c r="E80" s="74" t="s">
        <v>155</v>
      </c>
      <c r="F80" s="110">
        <v>10</v>
      </c>
      <c r="G80" s="140">
        <v>26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98" t="s">
        <v>159</v>
      </c>
      <c r="C84" s="198"/>
    </row>
    <row r="85" spans="2:16" ht="15" customHeight="1" x14ac:dyDescent="0.25">
      <c r="B85" s="175" t="s">
        <v>183</v>
      </c>
      <c r="C85" s="199"/>
      <c r="D85" s="199"/>
      <c r="E85" s="199"/>
      <c r="F85" s="199"/>
      <c r="G85" s="199"/>
      <c r="H85" s="199"/>
      <c r="I85" s="199"/>
      <c r="J85" s="199"/>
      <c r="K85" s="199"/>
      <c r="L85" s="199"/>
      <c r="M85" s="199"/>
      <c r="N85" s="199"/>
      <c r="O85" s="199"/>
      <c r="P85" s="200"/>
    </row>
    <row r="86" spans="2:16" ht="15" customHeight="1" x14ac:dyDescent="0.25">
      <c r="B86" s="175"/>
      <c r="C86" s="176"/>
      <c r="D86" s="176"/>
      <c r="E86" s="176"/>
      <c r="F86" s="176"/>
      <c r="G86" s="176"/>
      <c r="H86" s="176"/>
      <c r="I86" s="176"/>
      <c r="J86" s="176"/>
      <c r="K86" s="176"/>
      <c r="L86" s="176"/>
      <c r="M86" s="176"/>
      <c r="N86" s="176"/>
      <c r="O86" s="176"/>
      <c r="P86" s="177"/>
    </row>
    <row r="87" spans="2:16" ht="15" customHeight="1" x14ac:dyDescent="0.25">
      <c r="B87" s="208"/>
      <c r="C87" s="209"/>
      <c r="D87" s="209"/>
      <c r="E87" s="209"/>
      <c r="F87" s="209"/>
      <c r="G87" s="209"/>
      <c r="H87" s="209"/>
      <c r="I87" s="209"/>
      <c r="J87" s="209"/>
      <c r="K87" s="209"/>
      <c r="L87" s="209"/>
      <c r="M87" s="209"/>
      <c r="N87" s="209"/>
      <c r="O87" s="209"/>
      <c r="P87" s="210"/>
    </row>
    <row r="88" spans="2:16" ht="15" customHeight="1" x14ac:dyDescent="0.25">
      <c r="B88" s="214"/>
      <c r="C88" s="215"/>
      <c r="D88" s="215"/>
      <c r="E88" s="215"/>
      <c r="F88" s="215"/>
      <c r="G88" s="215"/>
      <c r="H88" s="215"/>
      <c r="I88" s="215"/>
      <c r="J88" s="215"/>
      <c r="K88" s="215"/>
      <c r="L88" s="215"/>
      <c r="M88" s="215"/>
      <c r="N88" s="215"/>
      <c r="O88" s="215"/>
      <c r="P88" s="216"/>
    </row>
    <row r="89" spans="2:16" ht="15" customHeight="1" x14ac:dyDescent="0.25">
      <c r="B89" s="217"/>
      <c r="C89" s="218"/>
      <c r="D89" s="218"/>
      <c r="E89" s="218"/>
      <c r="F89" s="218"/>
      <c r="G89" s="218"/>
      <c r="H89" s="218"/>
      <c r="I89" s="218"/>
      <c r="J89" s="218"/>
      <c r="K89" s="218"/>
      <c r="L89" s="218"/>
      <c r="M89" s="218"/>
      <c r="N89" s="218"/>
      <c r="O89" s="218"/>
      <c r="P89" s="219"/>
    </row>
    <row r="90" spans="2:16" ht="15" customHeight="1" x14ac:dyDescent="0.25">
      <c r="B90" s="214"/>
      <c r="C90" s="215"/>
      <c r="D90" s="215"/>
      <c r="E90" s="215"/>
      <c r="F90" s="215"/>
      <c r="G90" s="215"/>
      <c r="H90" s="215"/>
      <c r="I90" s="215"/>
      <c r="J90" s="215"/>
      <c r="K90" s="215"/>
      <c r="L90" s="215"/>
      <c r="M90" s="215"/>
      <c r="N90" s="215"/>
      <c r="O90" s="215"/>
      <c r="P90" s="216"/>
    </row>
    <row r="91" spans="2:16" ht="15" customHeight="1" x14ac:dyDescent="0.25">
      <c r="B91" s="214"/>
      <c r="C91" s="215"/>
      <c r="D91" s="215"/>
      <c r="E91" s="215"/>
      <c r="F91" s="215"/>
      <c r="G91" s="215"/>
      <c r="H91" s="215"/>
      <c r="I91" s="215"/>
      <c r="J91" s="215"/>
      <c r="K91" s="215"/>
      <c r="L91" s="215"/>
      <c r="M91" s="215"/>
      <c r="N91" s="215"/>
      <c r="O91" s="215"/>
      <c r="P91" s="216"/>
    </row>
    <row r="92" spans="2:16" ht="15" customHeight="1" x14ac:dyDescent="0.25">
      <c r="B92" s="208"/>
      <c r="C92" s="209"/>
      <c r="D92" s="209"/>
      <c r="E92" s="209"/>
      <c r="F92" s="209"/>
      <c r="G92" s="209"/>
      <c r="H92" s="209"/>
      <c r="I92" s="209"/>
      <c r="J92" s="209"/>
      <c r="K92" s="209"/>
      <c r="L92" s="209"/>
      <c r="M92" s="209"/>
      <c r="N92" s="209"/>
      <c r="O92" s="209"/>
      <c r="P92" s="210"/>
    </row>
    <row r="93" spans="2:16" ht="15" customHeight="1" x14ac:dyDescent="0.25">
      <c r="B93" s="208"/>
      <c r="C93" s="209"/>
      <c r="D93" s="209"/>
      <c r="E93" s="209"/>
      <c r="F93" s="209"/>
      <c r="G93" s="209"/>
      <c r="H93" s="209"/>
      <c r="I93" s="209"/>
      <c r="J93" s="209"/>
      <c r="K93" s="209"/>
      <c r="L93" s="209"/>
      <c r="M93" s="209"/>
      <c r="N93" s="209"/>
      <c r="O93" s="209"/>
      <c r="P93" s="210"/>
    </row>
    <row r="94" spans="2:16" ht="15" customHeight="1" x14ac:dyDescent="0.25">
      <c r="B94" s="208"/>
      <c r="C94" s="209"/>
      <c r="D94" s="209"/>
      <c r="E94" s="209"/>
      <c r="F94" s="209"/>
      <c r="G94" s="209"/>
      <c r="H94" s="209"/>
      <c r="I94" s="209"/>
      <c r="J94" s="209"/>
      <c r="K94" s="209"/>
      <c r="L94" s="209"/>
      <c r="M94" s="209"/>
      <c r="N94" s="209"/>
      <c r="O94" s="209"/>
      <c r="P94" s="210"/>
    </row>
    <row r="95" spans="2:16" ht="15" customHeight="1" x14ac:dyDescent="0.25">
      <c r="B95" s="208"/>
      <c r="C95" s="209"/>
      <c r="D95" s="209"/>
      <c r="E95" s="209"/>
      <c r="F95" s="209"/>
      <c r="G95" s="209"/>
      <c r="H95" s="209"/>
      <c r="I95" s="209"/>
      <c r="J95" s="209"/>
      <c r="K95" s="209"/>
      <c r="L95" s="209"/>
      <c r="M95" s="209"/>
      <c r="N95" s="209"/>
      <c r="O95" s="209"/>
      <c r="P95" s="210"/>
    </row>
    <row r="96" spans="2:16" ht="15" customHeight="1" x14ac:dyDescent="0.25">
      <c r="B96" s="208"/>
      <c r="C96" s="209"/>
      <c r="D96" s="209"/>
      <c r="E96" s="209"/>
      <c r="F96" s="209"/>
      <c r="G96" s="209"/>
      <c r="H96" s="209"/>
      <c r="I96" s="209"/>
      <c r="J96" s="209"/>
      <c r="K96" s="209"/>
      <c r="L96" s="209"/>
      <c r="M96" s="209"/>
      <c r="N96" s="209"/>
      <c r="O96" s="209"/>
      <c r="P96" s="210"/>
    </row>
    <row r="97" spans="2:16" ht="15" customHeight="1" x14ac:dyDescent="0.25">
      <c r="B97" s="208"/>
      <c r="C97" s="209"/>
      <c r="D97" s="209"/>
      <c r="E97" s="209"/>
      <c r="F97" s="209"/>
      <c r="G97" s="209"/>
      <c r="H97" s="209"/>
      <c r="I97" s="209"/>
      <c r="J97" s="209"/>
      <c r="K97" s="209"/>
      <c r="L97" s="209"/>
      <c r="M97" s="209"/>
      <c r="N97" s="209"/>
      <c r="O97" s="209"/>
      <c r="P97" s="210"/>
    </row>
    <row r="98" spans="2:16" ht="15" customHeight="1" x14ac:dyDescent="0.25">
      <c r="B98" s="208"/>
      <c r="C98" s="209"/>
      <c r="D98" s="209"/>
      <c r="E98" s="209"/>
      <c r="F98" s="209"/>
      <c r="G98" s="209"/>
      <c r="H98" s="209"/>
      <c r="I98" s="209"/>
      <c r="J98" s="209"/>
      <c r="K98" s="209"/>
      <c r="L98" s="209"/>
      <c r="M98" s="209"/>
      <c r="N98" s="209"/>
      <c r="O98" s="209"/>
      <c r="P98" s="210"/>
    </row>
    <row r="99" spans="2:16" ht="15" customHeight="1" x14ac:dyDescent="0.25">
      <c r="B99" s="211"/>
      <c r="C99" s="212"/>
      <c r="D99" s="212"/>
      <c r="E99" s="212"/>
      <c r="F99" s="212"/>
      <c r="G99" s="212"/>
      <c r="H99" s="212"/>
      <c r="I99" s="212"/>
      <c r="J99" s="212"/>
      <c r="K99" s="212"/>
      <c r="L99" s="212"/>
      <c r="M99" s="212"/>
      <c r="N99" s="212"/>
      <c r="O99" s="212"/>
      <c r="P99" s="213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2026-03-04T03:57:14Z</dcterms:modified>
</cp:coreProperties>
</file>