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H19" i="1" s="1"/>
  <c r="I18" i="1" s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<sst xmlns="http://schemas.openxmlformats.org/spreadsheetml/2006/main" count="214" uniqueCount="200">
  <si>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</si>
  <si>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</si>
  <si>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</si>
  <si>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</si>
  <si>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</si>
  <si>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</si>
  <si>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</si>
  <si>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</si>
  <si>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</si>
  <si>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</si>
  <si>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</si>
  <si>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</si>
  <si>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</si>
  <si>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</si>
  <si>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</si>
  <si>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</si>
  <si>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</si>
  <si>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</si>
  <si>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</si>
  <si>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</si>
  <si>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</si>
  <si>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</si>
  <si>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</si>
  <si>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</si>
  <si>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</si>
  <si>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</si>
  <si>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</si>
  <si>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</si>
  <si>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</si>
  <si>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</si>
  <si>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</si>
  <si>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</si>
  <si>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</si>
  <si>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</si>
  <si>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</si>
  <si>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</si>
  <si>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</si>
  <si>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</si>
  <si>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</si>
  <si>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</si>
  <si>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</si>
  <si>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</si>
  <si>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</si>
  <si>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</si>
  <si>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</si>
  <si>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</si>
  <si>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</si>
  <si>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</si>
  <si>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</si>
  <si>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</si>
  <si>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</si>
  <si>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</si>
  <si>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</si>
  <si>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</si>
  <si>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</si>
  <si>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</si>
  <si>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</si>
  <si>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</si>
  <si>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</si>
  <si>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</si>
  <si>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</si>
  <si>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</si>
  <si>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</si>
  <si>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</si>
  <si>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</si>
  <si>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</si>
  <si>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</si>
  <si>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</si>
  <si>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</si>
  <si>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</si>
  <si>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</si>
  <si>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</si>
  <si>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</si>
  <si>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</si>
  <si>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</si>
  <si>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</si>
  <si>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</si>
  <si>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</si>
  <si>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</si>
  <si>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</si>
  <si>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</si>
  <si>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</si>
  <si>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</si>
  <si>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</si>
  <si>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</si>
  <si>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</si>
  <si>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</si>
  <si>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</si>
  <si>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</si>
  <si>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</si>
  <si>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</si>
  <si>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</si>
  <si>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</si>
  <si>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</si>
  <si>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</si>
  <si>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</si>
  <si>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</si>
  <si>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</si>
  <si>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</si>
  <si>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</si>
  <si>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</si>
  <si>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</si>
  <si>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</si>
  <si>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</si>
  <si>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</si>
  <si>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</si>
  <si>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</si>
  <si>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</si>
  <si>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</si>
  <si>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</si>
  <si>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</si>
  <si>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</si>
  <si>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</si>
  <si>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</si>
  <si>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</si>
  <si>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</si>
  <si>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</si>
  <si>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</si>
  <si>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</si>
  <si>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</si>
  <si>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</si>
  <si>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</si>
  <si>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</si>
  <si>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</si>
  <si>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</si>
  <si>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</si>
  <si>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</si>
  <si>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</si>
  <si>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</si>
  <si>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</si>
  <si>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</si>
  <si>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</si>
  <si>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</si>
  <si>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</si>
  <si>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</si>
  <si>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</si>
  <si>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</si>
  <si>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</si>
  <si>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</si>
  <si>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</si>
  <si>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</si>
  <si>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</si>
  <si>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</si>
  <si>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</si>
  <si>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</si>
  <si>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</si>
  <si>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</si>
  <si>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</si>
  <si>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</si>
  <si>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</si>
  <si>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</si>
  <si>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</si>
  <si>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</si>
  <si>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</si>
  <si>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</si>
  <si>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</si>
  <si>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</si>
  <si>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</si>
  <si>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</si>
  <si>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</si>
  <si>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</si>
  <si>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</si>
  <si>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</si>
  <si>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</si>
  <si>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</si>
  <si>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</si>
  <si>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</si>
  <si>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</si>
  <si>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</si>
  <si>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</si>
  <si>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</si>
  <si>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</si>
  <si>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</si>
  <si>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</si>
  <si>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</si>
  <si>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</si>
  <si>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</si>
  <si>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</si>
  <si>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</si>
  <si>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</si>
  <si>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1) 방풍막 분리</t>
    <phoneticPr fontId="3" type="noConversion"/>
  </si>
  <si>
    <t>TMT</t>
    <phoneticPr fontId="3" type="noConversion"/>
  </si>
  <si>
    <t>SITE-MMA</t>
    <phoneticPr fontId="3" type="noConversion"/>
  </si>
  <si>
    <t>SITE-KAMP</t>
    <phoneticPr fontId="3" type="noConversion"/>
  </si>
  <si>
    <t>S</t>
    <phoneticPr fontId="3" type="noConversion"/>
  </si>
  <si>
    <t>윤지훈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</si>
  <si>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</si>
  <si>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</si>
  <si>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</si>
  <si>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</si>
  <si>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20s/15K 35s/13k 50s/10k</t>
    <phoneticPr fontId="3" type="noConversion"/>
  </si>
  <si>
    <t xml:space="preserve"> 20s/7k 35s/8k 50s/7K</t>
    <phoneticPr fontId="3" type="noConversion"/>
  </si>
  <si>
    <t>TMT</t>
    <phoneticPr fontId="3" type="noConversion"/>
  </si>
  <si>
    <t>NE</t>
    <phoneticPr fontId="3" type="noConversion"/>
  </si>
  <si>
    <t>M_020805:KMNT</t>
    <phoneticPr fontId="3" type="noConversion"/>
  </si>
  <si>
    <t>2) M_020805 Science Server 에러로 파일 생성 안됨</t>
    <phoneticPr fontId="3" type="noConversion"/>
  </si>
  <si>
    <t>ALL</t>
    <phoneticPr fontId="3" type="noConversion"/>
  </si>
  <si>
    <t>60s/4K 45s/4k 30s/4k</t>
    <phoneticPr fontId="3" type="noConversion"/>
  </si>
  <si>
    <t>60s/4K 45s/4k 30s/5k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</si>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</sst>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N81" sqref="N8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8" t="s">
        <v>0</v>
      </c>
      <c r="C2" s="1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9">
        <v>46071</v>
      </c>
      <c r="D3" s="190"/>
      <c r="E3" s="1"/>
      <c r="F3" s="1"/>
      <c r="G3" s="1"/>
      <c r="H3" s="1"/>
      <c r="I3" s="1"/>
      <c r="J3" s="1"/>
      <c r="K3" s="32" t="s">
        <v>2</v>
      </c>
      <c r="L3" s="191">
        <f>(P31-(P32+P33))/P31*100</f>
        <v>100</v>
      </c>
      <c r="M3" s="191"/>
      <c r="N3" s="32" t="s">
        <v>3</v>
      </c>
      <c r="O3" s="191">
        <f>(P31-P33)/P31*100</f>
        <v>100</v>
      </c>
      <c r="P3" s="19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8" t="s">
        <v>6</v>
      </c>
      <c r="C7" s="18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0.76388888888888884</v>
      </c>
      <c r="D9" s="122">
        <v>1.9</v>
      </c>
      <c r="E9" s="122">
        <v>17</v>
      </c>
      <c r="F9" s="122">
        <v>33</v>
      </c>
      <c r="G9" s="119" t="s">
        <v>193</v>
      </c>
      <c r="H9" s="122">
        <v>3.8</v>
      </c>
      <c r="I9" s="119">
        <v>3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</v>
      </c>
      <c r="E10" s="122">
        <v>13.8</v>
      </c>
      <c r="F10" s="122">
        <v>30</v>
      </c>
      <c r="G10" s="119" t="s">
        <v>184</v>
      </c>
      <c r="H10" s="122">
        <v>2</v>
      </c>
      <c r="I10" s="131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0.16597222222222222</v>
      </c>
      <c r="D11" s="132">
        <v>1.1000000000000001</v>
      </c>
      <c r="E11" s="132">
        <v>13.1</v>
      </c>
      <c r="F11" s="132">
        <v>29</v>
      </c>
      <c r="G11" s="119" t="s">
        <v>199</v>
      </c>
      <c r="H11" s="122">
        <v>1.9</v>
      </c>
      <c r="I11" s="134"/>
      <c r="J11" s="12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23.402083333333334</v>
      </c>
      <c r="D12" s="11">
        <f>AVERAGE(D9:D11)</f>
        <v>1.3333333333333333</v>
      </c>
      <c r="E12" s="11">
        <f>AVERAGE(E9:E11)</f>
        <v>14.633333333333333</v>
      </c>
      <c r="F12" s="12">
        <f>AVERAGE(F9:F11)</f>
        <v>30.666666666666668</v>
      </c>
      <c r="G12" s="13"/>
      <c r="H12" s="14">
        <f>AVERAGE(H9:H11)</f>
        <v>2.5666666666666664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8" t="s">
        <v>25</v>
      </c>
      <c r="C14" s="18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176</v>
      </c>
      <c r="D16" s="121" t="s">
        <v>179</v>
      </c>
      <c r="E16" s="119" t="s">
        <v>192</v>
      </c>
      <c r="F16" s="119" t="s">
        <v>183</v>
      </c>
      <c r="G16" s="119" t="s">
        <v>182</v>
      </c>
      <c r="H16" s="119" t="s">
        <v>181</v>
      </c>
      <c r="I16" s="119" t="s">
        <v>196</v>
      </c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0.71527777777777779</v>
      </c>
      <c r="D17" s="118">
        <v>0.71597222222222223</v>
      </c>
      <c r="E17" s="118">
        <v>0.76597222222222217</v>
      </c>
      <c r="F17" s="118">
        <v>0.78472222222222221</v>
      </c>
      <c r="G17" s="118">
        <v>0.95347222222222217</v>
      </c>
      <c r="H17" s="118">
        <v>0.12222222222222223</v>
      </c>
      <c r="I17" s="118">
        <v>0.14097222222222222</v>
      </c>
      <c r="J17" s="110"/>
      <c r="K17" s="110"/>
      <c r="L17" s="110"/>
      <c r="M17" s="110"/>
      <c r="N17" s="110"/>
      <c r="O17" s="110"/>
      <c r="P17" s="118">
        <v>0.16180555555555556</v>
      </c>
    </row>
    <row r="18" spans="1:16" s="75" customFormat="1" ht="14.1" customHeight="1" x14ac:dyDescent="0.25">
      <c r="A18" s="31"/>
      <c r="B18" s="21" t="s">
        <v>42</v>
      </c>
      <c r="C18" s="119">
        <v>20660</v>
      </c>
      <c r="D18" s="119">
        <f>C18+1</f>
        <v>20661</v>
      </c>
      <c r="E18" s="119">
        <f>D19+1</f>
        <v>20677</v>
      </c>
      <c r="F18" s="119">
        <f>E19+1</f>
        <v>20689</v>
      </c>
      <c r="G18" s="119">
        <f>F19+1</f>
        <v>20797</v>
      </c>
      <c r="H18" s="119">
        <f>G19+1</f>
        <v>20870</v>
      </c>
      <c r="I18" s="119">
        <f>H19+1</f>
        <v>20880</v>
      </c>
      <c r="J18" s="91"/>
      <c r="K18" s="91"/>
      <c r="L18" s="91"/>
      <c r="M18" s="91"/>
      <c r="N18" s="91"/>
      <c r="O18" s="91"/>
      <c r="P18" s="119">
        <f>MAX(C18:O19)+1</f>
        <v>20891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20676</v>
      </c>
      <c r="E19" s="130">
        <v>20688</v>
      </c>
      <c r="F19" s="130">
        <v>20796</v>
      </c>
      <c r="G19" s="130">
        <v>20869</v>
      </c>
      <c r="H19" s="130">
        <f>H18+9</f>
        <v>20879</v>
      </c>
      <c r="I19" s="130">
        <v>20890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16</v>
      </c>
      <c r="E20" s="97">
        <f t="shared" si="0"/>
        <v>12</v>
      </c>
      <c r="F20" s="97">
        <f t="shared" si="0"/>
        <v>108</v>
      </c>
      <c r="G20" s="97">
        <f t="shared" si="0"/>
        <v>73</v>
      </c>
      <c r="H20" s="97">
        <f t="shared" si="0"/>
        <v>10</v>
      </c>
      <c r="I20" s="84">
        <f t="shared" si="0"/>
        <v>11</v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6" t="s">
        <v>45</v>
      </c>
      <c r="C22" s="21" t="s">
        <v>21</v>
      </c>
      <c r="D22" s="21" t="s">
        <v>23</v>
      </c>
      <c r="E22" s="21" t="s">
        <v>46</v>
      </c>
      <c r="F22" s="197" t="s">
        <v>47</v>
      </c>
      <c r="G22" s="197"/>
      <c r="H22" s="197"/>
      <c r="I22" s="197"/>
      <c r="J22" s="21" t="s">
        <v>21</v>
      </c>
      <c r="K22" s="21" t="s">
        <v>23</v>
      </c>
      <c r="L22" s="21" t="s">
        <v>46</v>
      </c>
      <c r="M22" s="197" t="s">
        <v>47</v>
      </c>
      <c r="N22" s="197"/>
      <c r="O22" s="197"/>
      <c r="P22" s="197"/>
    </row>
    <row r="23" spans="1:16" ht="13.5" customHeight="1" x14ac:dyDescent="0.25">
      <c r="B23" s="196"/>
      <c r="C23" s="118"/>
      <c r="D23" s="118"/>
      <c r="E23" s="119" t="s">
        <v>186</v>
      </c>
      <c r="F23" s="195" t="s">
        <v>178</v>
      </c>
      <c r="G23" s="195"/>
      <c r="H23" s="195"/>
      <c r="I23" s="195"/>
      <c r="J23" s="118">
        <v>0.14097222222222222</v>
      </c>
      <c r="K23" s="118">
        <v>0.14652777777777778</v>
      </c>
      <c r="L23" s="119" t="s">
        <v>174</v>
      </c>
      <c r="M23" s="195" t="s">
        <v>197</v>
      </c>
      <c r="N23" s="195"/>
      <c r="O23" s="195"/>
      <c r="P23" s="195"/>
    </row>
    <row r="24" spans="1:16" ht="13.5" customHeight="1" x14ac:dyDescent="0.25">
      <c r="B24" s="196"/>
      <c r="C24" s="118">
        <v>0.74583333333333324</v>
      </c>
      <c r="D24" s="118">
        <v>0.75208333333333333</v>
      </c>
      <c r="E24" s="119" t="s">
        <v>172</v>
      </c>
      <c r="F24" s="195" t="s">
        <v>190</v>
      </c>
      <c r="G24" s="195"/>
      <c r="H24" s="195"/>
      <c r="I24" s="195"/>
      <c r="J24" s="127"/>
      <c r="K24" s="127"/>
      <c r="L24" s="119" t="s">
        <v>187</v>
      </c>
      <c r="M24" s="195" t="s">
        <v>188</v>
      </c>
      <c r="N24" s="195"/>
      <c r="O24" s="195"/>
      <c r="P24" s="195"/>
    </row>
    <row r="25" spans="1:16" ht="13.5" customHeight="1" x14ac:dyDescent="0.25">
      <c r="B25" s="196"/>
      <c r="C25" s="118"/>
      <c r="D25" s="118"/>
      <c r="E25" s="119" t="s">
        <v>175</v>
      </c>
      <c r="F25" s="195" t="s">
        <v>178</v>
      </c>
      <c r="G25" s="195"/>
      <c r="H25" s="195"/>
      <c r="I25" s="195"/>
      <c r="J25" s="118">
        <v>0.14652777777777778</v>
      </c>
      <c r="K25" s="118">
        <v>0.15208333333333332</v>
      </c>
      <c r="L25" s="119" t="s">
        <v>172</v>
      </c>
      <c r="M25" s="195" t="s">
        <v>198</v>
      </c>
      <c r="N25" s="195"/>
      <c r="O25" s="195"/>
      <c r="P25" s="195"/>
    </row>
    <row r="26" spans="1:16" ht="13.5" customHeight="1" x14ac:dyDescent="0.25">
      <c r="B26" s="196"/>
      <c r="C26" s="118">
        <v>0.75208333333333333</v>
      </c>
      <c r="D26" s="118">
        <v>0.75763888888888886</v>
      </c>
      <c r="E26" s="119" t="s">
        <v>174</v>
      </c>
      <c r="F26" s="195" t="s">
        <v>191</v>
      </c>
      <c r="G26" s="195"/>
      <c r="H26" s="195"/>
      <c r="I26" s="195"/>
      <c r="J26" s="127"/>
      <c r="K26" s="127"/>
      <c r="L26" s="119" t="s">
        <v>189</v>
      </c>
      <c r="M26" s="195" t="s">
        <v>178</v>
      </c>
      <c r="N26" s="195"/>
      <c r="O26" s="195"/>
      <c r="P26" s="19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8" t="s">
        <v>48</v>
      </c>
      <c r="C28" s="188"/>
      <c r="D28" s="18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8"/>
      <c r="E30" s="128"/>
      <c r="F30" s="128"/>
      <c r="G30" s="128"/>
      <c r="H30" s="128"/>
      <c r="I30" s="128"/>
      <c r="J30" s="128"/>
      <c r="K30" s="129"/>
      <c r="L30" s="128"/>
      <c r="M30" s="124">
        <v>0.3347222222222222</v>
      </c>
      <c r="N30" s="128"/>
      <c r="O30" s="128"/>
      <c r="P30" s="98">
        <f>SUM(C30:J30,L30:N30)</f>
        <v>0.3347222222222222</v>
      </c>
    </row>
    <row r="31" spans="1:16" ht="14.1" customHeight="1" x14ac:dyDescent="0.25">
      <c r="B31" s="22" t="s">
        <v>167</v>
      </c>
      <c r="C31" s="107"/>
      <c r="D31" s="125"/>
      <c r="E31" s="123">
        <v>0.16874999999999998</v>
      </c>
      <c r="F31" s="123">
        <v>0.16874999999999998</v>
      </c>
      <c r="G31" s="125"/>
      <c r="H31" s="125"/>
      <c r="I31" s="125"/>
      <c r="J31" s="125"/>
      <c r="K31" s="123">
        <v>4.1666666666666664E-2</v>
      </c>
      <c r="L31" s="125"/>
      <c r="M31" s="125"/>
      <c r="N31" s="125"/>
      <c r="O31" s="126"/>
      <c r="P31" s="98">
        <f>SUM(C31:N31)</f>
        <v>0.37916666666666665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0.16874999999999998</v>
      </c>
      <c r="F34" s="93">
        <f t="shared" si="1"/>
        <v>0.16874999999999998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4.1666666666666664E-2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0.37916666666666665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79" t="s">
        <v>194</v>
      </c>
      <c r="D36" s="180"/>
      <c r="E36" s="181"/>
      <c r="F36" s="182"/>
      <c r="G36" s="183"/>
      <c r="H36" s="184"/>
      <c r="I36" s="185"/>
      <c r="J36" s="184"/>
      <c r="K36" s="186"/>
      <c r="L36" s="184"/>
      <c r="M36" s="187"/>
      <c r="N36" s="184"/>
      <c r="O36" s="172"/>
      <c r="P36" s="172"/>
    </row>
    <row r="37" spans="2:16" ht="18" customHeight="1" x14ac:dyDescent="0.25">
      <c r="B37" s="175"/>
      <c r="C37" s="198"/>
      <c r="D37" s="198"/>
      <c r="E37" s="173"/>
      <c r="F37" s="172"/>
      <c r="G37" s="177"/>
      <c r="H37" s="172"/>
      <c r="I37" s="173"/>
      <c r="J37" s="172"/>
      <c r="K37" s="173"/>
      <c r="L37" s="172"/>
      <c r="M37" s="178"/>
      <c r="N37" s="172"/>
      <c r="O37" s="172"/>
      <c r="P37" s="172"/>
    </row>
    <row r="38" spans="2:16" ht="18" customHeight="1" x14ac:dyDescent="0.25">
      <c r="B38" s="175"/>
      <c r="C38" s="177"/>
      <c r="D38" s="172"/>
      <c r="E38" s="173"/>
      <c r="F38" s="172"/>
      <c r="G38" s="173"/>
      <c r="H38" s="172"/>
      <c r="I38" s="173"/>
      <c r="J38" s="172"/>
      <c r="K38" s="173"/>
      <c r="L38" s="172"/>
      <c r="M38" s="173"/>
      <c r="N38" s="172"/>
      <c r="O38" s="172"/>
      <c r="P38" s="172"/>
    </row>
    <row r="39" spans="2:16" ht="18" customHeight="1" x14ac:dyDescent="0.25">
      <c r="B39" s="175"/>
      <c r="C39" s="172"/>
      <c r="D39" s="172"/>
      <c r="E39" s="173"/>
      <c r="F39" s="172"/>
      <c r="G39" s="177"/>
      <c r="H39" s="172"/>
      <c r="I39" s="173"/>
      <c r="J39" s="172"/>
      <c r="K39" s="173"/>
      <c r="L39" s="172"/>
      <c r="M39" s="177"/>
      <c r="N39" s="172"/>
      <c r="O39" s="172"/>
      <c r="P39" s="172"/>
    </row>
    <row r="40" spans="2:16" ht="18" customHeight="1" x14ac:dyDescent="0.25">
      <c r="B40" s="175"/>
      <c r="C40" s="172"/>
      <c r="D40" s="172"/>
      <c r="E40" s="172"/>
      <c r="F40" s="172"/>
      <c r="G40" s="172"/>
      <c r="H40" s="172"/>
      <c r="I40" s="172"/>
      <c r="J40" s="172"/>
      <c r="K40" s="173"/>
      <c r="L40" s="172"/>
      <c r="M40" s="172"/>
      <c r="N40" s="172"/>
      <c r="O40" s="172"/>
      <c r="P40" s="172"/>
    </row>
    <row r="41" spans="2:16" ht="18" customHeight="1" x14ac:dyDescent="0.25">
      <c r="B41" s="17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66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 t="s">
        <v>177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99" t="s">
        <v>195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1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" customHeight="1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25"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9"/>
    </row>
    <row r="50" spans="2:16" ht="14.1" customHeight="1" x14ac:dyDescent="0.25">
      <c r="B50" s="147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9"/>
    </row>
    <row r="51" spans="2:16" ht="14.1" customHeight="1" x14ac:dyDescent="0.25">
      <c r="B51" s="147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9"/>
    </row>
    <row r="52" spans="2:16" ht="14.1" customHeight="1" thickBot="1" x14ac:dyDescent="0.3">
      <c r="B52" s="150"/>
      <c r="C52" s="151"/>
      <c r="D52" s="148"/>
      <c r="E52" s="148"/>
      <c r="F52" s="148"/>
      <c r="G52" s="151"/>
      <c r="H52" s="151"/>
      <c r="I52" s="151"/>
      <c r="J52" s="151"/>
      <c r="K52" s="151"/>
      <c r="L52" s="151"/>
      <c r="M52" s="151"/>
      <c r="N52" s="151"/>
      <c r="O52" s="151"/>
      <c r="P52" s="152"/>
    </row>
    <row r="53" spans="2:16" ht="14.1" customHeight="1" thickTop="1" thickBot="1" x14ac:dyDescent="0.3">
      <c r="B53" s="153" t="s">
        <v>164</v>
      </c>
      <c r="C53" s="154"/>
      <c r="D53" s="89"/>
      <c r="E53" s="89"/>
      <c r="F53" s="89"/>
      <c r="G53" s="157"/>
      <c r="H53" s="158"/>
      <c r="I53" s="158"/>
      <c r="J53" s="158"/>
      <c r="K53" s="158"/>
      <c r="L53" s="158"/>
      <c r="M53" s="158"/>
      <c r="N53" s="158"/>
      <c r="O53" s="158"/>
      <c r="P53" s="159"/>
    </row>
    <row r="54" spans="2:16" ht="14.1" customHeight="1" thickTop="1" thickBot="1" x14ac:dyDescent="0.3">
      <c r="B54" s="155" t="s">
        <v>163</v>
      </c>
      <c r="C54" s="156"/>
      <c r="D54" s="156"/>
      <c r="E54" s="156"/>
      <c r="F54" s="89"/>
      <c r="G54" s="160"/>
      <c r="H54" s="161"/>
      <c r="I54" s="161"/>
      <c r="J54" s="161"/>
      <c r="K54" s="161"/>
      <c r="L54" s="161"/>
      <c r="M54" s="161"/>
      <c r="N54" s="161"/>
      <c r="O54" s="161"/>
      <c r="P54" s="162"/>
    </row>
    <row r="55" spans="2:16" ht="13.5" customHeight="1" thickTop="1" x14ac:dyDescent="0.25"/>
    <row r="56" spans="2:16" ht="17.25" customHeight="1" x14ac:dyDescent="0.25">
      <c r="B56" s="212" t="s">
        <v>67</v>
      </c>
      <c r="C56" s="21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3" t="s">
        <v>68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5"/>
      <c r="N57" s="216" t="s">
        <v>69</v>
      </c>
      <c r="O57" s="214"/>
      <c r="P57" s="217"/>
    </row>
    <row r="58" spans="2:16" ht="17.100000000000001" customHeight="1" x14ac:dyDescent="0.25">
      <c r="B58" s="218" t="s">
        <v>70</v>
      </c>
      <c r="C58" s="219"/>
      <c r="D58" s="220"/>
      <c r="E58" s="218" t="s">
        <v>71</v>
      </c>
      <c r="F58" s="219"/>
      <c r="G58" s="220"/>
      <c r="H58" s="219" t="s">
        <v>72</v>
      </c>
      <c r="I58" s="219"/>
      <c r="J58" s="219"/>
      <c r="K58" s="221" t="s">
        <v>73</v>
      </c>
      <c r="L58" s="219"/>
      <c r="M58" s="222"/>
      <c r="N58" s="223"/>
      <c r="O58" s="219"/>
      <c r="P58" s="224"/>
    </row>
    <row r="59" spans="2:16" ht="20.100000000000001" customHeight="1" x14ac:dyDescent="0.25">
      <c r="B59" s="137" t="s">
        <v>74</v>
      </c>
      <c r="C59" s="136"/>
      <c r="D59" s="29" t="b">
        <v>1</v>
      </c>
      <c r="E59" s="137" t="s">
        <v>75</v>
      </c>
      <c r="F59" s="136"/>
      <c r="G59" s="29" t="b">
        <v>1</v>
      </c>
      <c r="H59" s="135" t="s">
        <v>76</v>
      </c>
      <c r="I59" s="136"/>
      <c r="J59" s="29" t="b">
        <v>1</v>
      </c>
      <c r="K59" s="135" t="s">
        <v>77</v>
      </c>
      <c r="L59" s="136"/>
      <c r="M59" s="29" t="b">
        <v>1</v>
      </c>
      <c r="N59" s="138" t="s">
        <v>78</v>
      </c>
      <c r="O59" s="136"/>
      <c r="P59" s="29" t="b">
        <v>1</v>
      </c>
    </row>
    <row r="60" spans="2:16" ht="20.100000000000001" customHeight="1" x14ac:dyDescent="0.25">
      <c r="B60" s="137" t="s">
        <v>79</v>
      </c>
      <c r="C60" s="136"/>
      <c r="D60" s="29" t="b">
        <v>1</v>
      </c>
      <c r="E60" s="137" t="s">
        <v>80</v>
      </c>
      <c r="F60" s="136"/>
      <c r="G60" s="29" t="b">
        <v>1</v>
      </c>
      <c r="H60" s="135" t="s">
        <v>81</v>
      </c>
      <c r="I60" s="136"/>
      <c r="J60" s="29" t="b">
        <v>1</v>
      </c>
      <c r="K60" s="135" t="s">
        <v>82</v>
      </c>
      <c r="L60" s="136"/>
      <c r="M60" s="29" t="b">
        <v>1</v>
      </c>
      <c r="N60" s="138" t="s">
        <v>83</v>
      </c>
      <c r="O60" s="136"/>
      <c r="P60" s="29" t="b">
        <v>1</v>
      </c>
    </row>
    <row r="61" spans="2:16" ht="20.100000000000001" customHeight="1" x14ac:dyDescent="0.25">
      <c r="B61" s="137" t="s">
        <v>84</v>
      </c>
      <c r="C61" s="136"/>
      <c r="D61" s="29" t="b">
        <v>1</v>
      </c>
      <c r="E61" s="137" t="s">
        <v>85</v>
      </c>
      <c r="F61" s="136"/>
      <c r="G61" s="29" t="b">
        <v>1</v>
      </c>
      <c r="H61" s="135" t="s">
        <v>86</v>
      </c>
      <c r="I61" s="136"/>
      <c r="J61" s="29" t="b">
        <v>1</v>
      </c>
      <c r="K61" s="135" t="s">
        <v>87</v>
      </c>
      <c r="L61" s="136"/>
      <c r="M61" s="29" t="b">
        <v>1</v>
      </c>
      <c r="N61" s="138" t="s">
        <v>88</v>
      </c>
      <c r="O61" s="136"/>
      <c r="P61" s="29" t="b">
        <v>1</v>
      </c>
    </row>
    <row r="62" spans="2:16" ht="20.100000000000001" customHeight="1" x14ac:dyDescent="0.25">
      <c r="B62" s="135" t="s">
        <v>86</v>
      </c>
      <c r="C62" s="136"/>
      <c r="D62" s="29" t="b">
        <v>1</v>
      </c>
      <c r="E62" s="137" t="s">
        <v>89</v>
      </c>
      <c r="F62" s="136"/>
      <c r="G62" s="29" t="b">
        <v>1</v>
      </c>
      <c r="H62" s="135" t="s">
        <v>90</v>
      </c>
      <c r="I62" s="136"/>
      <c r="J62" s="29" t="b">
        <v>0</v>
      </c>
      <c r="K62" s="135" t="s">
        <v>91</v>
      </c>
      <c r="L62" s="136"/>
      <c r="M62" s="29" t="b">
        <v>1</v>
      </c>
      <c r="N62" s="138" t="s">
        <v>81</v>
      </c>
      <c r="O62" s="136"/>
      <c r="P62" s="29" t="b">
        <v>1</v>
      </c>
    </row>
    <row r="63" spans="2:16" ht="20.100000000000001" customHeight="1" x14ac:dyDescent="0.25">
      <c r="B63" s="135" t="s">
        <v>92</v>
      </c>
      <c r="C63" s="136"/>
      <c r="D63" s="29" t="b">
        <v>1</v>
      </c>
      <c r="E63" s="137" t="s">
        <v>93</v>
      </c>
      <c r="F63" s="136"/>
      <c r="G63" s="29" t="b">
        <v>1</v>
      </c>
      <c r="H63" s="34"/>
      <c r="I63" s="35"/>
      <c r="J63" s="36"/>
      <c r="K63" s="135" t="s">
        <v>94</v>
      </c>
      <c r="L63" s="136"/>
      <c r="M63" s="29" t="b">
        <v>1</v>
      </c>
      <c r="N63" s="138" t="s">
        <v>162</v>
      </c>
      <c r="O63" s="136"/>
      <c r="P63" s="29" t="b">
        <v>1</v>
      </c>
    </row>
    <row r="64" spans="2:16" ht="20.100000000000001" customHeight="1" x14ac:dyDescent="0.25">
      <c r="B64" s="135" t="s">
        <v>95</v>
      </c>
      <c r="C64" s="136"/>
      <c r="D64" s="29" t="b">
        <v>1</v>
      </c>
      <c r="E64" s="137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-153.19999999999999</v>
      </c>
      <c r="D72" s="112">
        <v>-155.30000000000001</v>
      </c>
      <c r="E72" s="73" t="s">
        <v>116</v>
      </c>
      <c r="F72" s="112">
        <v>22.2</v>
      </c>
      <c r="G72" s="112">
        <v>21.1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-131.19999999999999</v>
      </c>
      <c r="D73" s="112">
        <v>-132.6</v>
      </c>
      <c r="E73" s="74" t="s">
        <v>120</v>
      </c>
      <c r="F73" s="114">
        <v>31.8</v>
      </c>
      <c r="G73" s="114">
        <v>25.2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-209.3</v>
      </c>
      <c r="D74" s="112">
        <v>-211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-111.4</v>
      </c>
      <c r="D75" s="112">
        <v>-113.1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26.6</v>
      </c>
      <c r="D76" s="112">
        <v>25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31.5</v>
      </c>
      <c r="D77" s="112">
        <v>29.1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23.2</v>
      </c>
      <c r="D78" s="112">
        <v>21.9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</v>
      </c>
      <c r="D79" s="112">
        <v>22.8</v>
      </c>
      <c r="E79" s="73" t="s">
        <v>150</v>
      </c>
      <c r="F79" s="112">
        <v>22.5</v>
      </c>
      <c r="G79" s="112">
        <v>14.1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5.13E-5</v>
      </c>
      <c r="D80" s="113">
        <v>5.0599999999999997E-5</v>
      </c>
      <c r="E80" s="74" t="s">
        <v>155</v>
      </c>
      <c r="F80" s="114">
        <v>27.9</v>
      </c>
      <c r="G80" s="114">
        <v>36.5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2" t="s">
        <v>159</v>
      </c>
      <c r="C84" s="192"/>
    </row>
    <row r="85" spans="2:16" ht="15" customHeight="1" x14ac:dyDescent="0.25">
      <c r="B85" s="166" t="s">
        <v>180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4"/>
    </row>
    <row r="86" spans="2:16" ht="15" customHeight="1" x14ac:dyDescent="0.2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25">
      <c r="B87" s="200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2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2026-02-20T03:42:30Z</dcterms:modified>
</cp:coreProperties>
</file>