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<sst xmlns="http://schemas.openxmlformats.org/spreadsheetml/2006/main" count="212" uniqueCount="197">
  <si>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</si>
  <si>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</si>
  <si>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</si>
  <si>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</si>
  <si>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</si>
  <si>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</si>
  <si>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</si>
  <si>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</si>
  <si>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</si>
  <si>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</si>
  <si>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</si>
  <si>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</si>
  <si>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</si>
  <si>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</si>
  <si>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</si>
  <si>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</si>
  <si>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</si>
  <si>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</si>
  <si>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</si>
  <si>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</si>
  <si>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</si>
  <si>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</si>
  <si>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</si>
  <si>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</si>
  <si>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</si>
  <si>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</si>
  <si>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</si>
  <si>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</si>
  <si>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</si>
  <si>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</si>
  <si>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</si>
  <si>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</si>
  <si>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</si>
  <si>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</si>
  <si>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</si>
  <si>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</si>
  <si>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</si>
  <si>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</si>
  <si>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</si>
  <si>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</si>
  <si>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</si>
  <si>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</si>
  <si>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</si>
  <si>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</si>
  <si>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</si>
  <si>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</si>
  <si>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</si>
  <si>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</si>
  <si>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</si>
  <si>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</si>
  <si>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</si>
  <si>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</si>
  <si>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</si>
  <si>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</si>
  <si>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</si>
  <si>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</si>
  <si>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</si>
  <si>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</si>
  <si>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</si>
  <si>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</si>
  <si>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</si>
  <si>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</si>
  <si>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</si>
  <si>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</si>
  <si>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</si>
  <si>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</si>
  <si>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</si>
  <si>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</si>
  <si>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</si>
  <si>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</si>
  <si>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</si>
  <si>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</si>
  <si>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</si>
  <si>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</si>
  <si>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</si>
  <si>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</si>
  <si>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</si>
  <si>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</si>
  <si>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</si>
  <si>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</si>
  <si>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</si>
  <si>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</si>
  <si>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</si>
  <si>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</si>
  <si>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</si>
  <si>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</si>
  <si>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</si>
  <si>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</si>
  <si>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</si>
  <si>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</si>
  <si>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</si>
  <si>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</si>
  <si>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</si>
  <si>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</si>
  <si>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</si>
  <si>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</si>
  <si>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</si>
  <si>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</si>
  <si>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</si>
  <si>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</si>
  <si>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</si>
  <si>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</si>
  <si>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</si>
  <si>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</si>
  <si>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</si>
  <si>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</si>
  <si>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</si>
  <si>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</si>
  <si>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</si>
  <si>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</si>
  <si>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</si>
  <si>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</si>
  <si>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</si>
  <si>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</si>
  <si>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</si>
  <si>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</si>
  <si>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</si>
  <si>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</si>
  <si>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</si>
  <si>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</si>
  <si>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</si>
  <si>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</si>
  <si>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</si>
  <si>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</si>
  <si>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</si>
  <si>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</si>
  <si>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</si>
  <si>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</si>
  <si>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</si>
  <si>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</si>
  <si>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</si>
  <si>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</si>
  <si>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</si>
  <si>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</si>
  <si>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</si>
  <si>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</si>
  <si>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</si>
  <si>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</si>
  <si>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</si>
  <si>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</si>
  <si>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</si>
  <si>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</si>
  <si>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</si>
  <si>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</si>
  <si>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</si>
  <si>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</si>
  <si>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</si>
  <si>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</si>
  <si>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</si>
  <si>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</si>
  <si>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</si>
  <si>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</si>
  <si>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</si>
  <si>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</si>
  <si>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</si>
  <si>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</si>
  <si>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</si>
  <si>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</si>
  <si>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</si>
  <si>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</si>
  <si>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</si>
  <si>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</si>
  <si>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</si>
  <si>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</si>
  <si>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</si>
  <si>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</si>
  <si>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</si>
  <si>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</si>
  <si>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</si>
  <si>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</si>
  <si>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</si>
  <si>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</si>
  <si>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</si>
  <si>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</si>
  <si>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</si>
  <si>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</si>
  <si>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</si>
  <si>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</si>
  <si>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</si>
  <si>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</si>
  <si>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</si>
  <si>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</si>
  <si>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</si>
  <si>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</si>
  <si>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</si>
  <si>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</si>
  <si>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LSST</t>
    <phoneticPr fontId="3" type="noConversion"/>
  </si>
  <si>
    <t>김부진</t>
    <phoneticPr fontId="3" type="noConversion"/>
  </si>
  <si>
    <t>DIR-KSP</t>
    <phoneticPr fontId="3" type="noConversion"/>
  </si>
  <si>
    <t>W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</si>
  <si>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</si>
  <si>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</si>
  <si>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20s/25k 31s/23k 47s/22k</t>
    <phoneticPr fontId="3" type="noConversion"/>
  </si>
  <si>
    <t xml:space="preserve"> 20s/15k 40s/23k 55s/21K</t>
    <phoneticPr fontId="3" type="noConversion"/>
  </si>
  <si>
    <t>E</t>
    <phoneticPr fontId="3" type="noConversion"/>
  </si>
  <si>
    <t>2) [23:05] 고습으로 관측중단후 대기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</si>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</sst>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5" sqref="G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6" t="s">
        <v>0</v>
      </c>
      <c r="C2" s="2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7">
        <v>46060</v>
      </c>
      <c r="D3" s="208"/>
      <c r="E3" s="1"/>
      <c r="F3" s="1"/>
      <c r="G3" s="1"/>
      <c r="H3" s="1"/>
      <c r="I3" s="1"/>
      <c r="J3" s="1"/>
      <c r="K3" s="32" t="s">
        <v>2</v>
      </c>
      <c r="L3" s="209">
        <f>(P31-(P32+P33))/P31*100</f>
        <v>57.575757575757578</v>
      </c>
      <c r="M3" s="209"/>
      <c r="N3" s="32" t="s">
        <v>3</v>
      </c>
      <c r="O3" s="209">
        <f>(P31-P33)/P31*100</f>
        <v>100</v>
      </c>
      <c r="P3" s="209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6" t="s">
        <v>6</v>
      </c>
      <c r="C7" s="2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1</v>
      </c>
      <c r="E9" s="122">
        <v>18</v>
      </c>
      <c r="F9" s="122">
        <v>27</v>
      </c>
      <c r="G9" s="119" t="s">
        <v>189</v>
      </c>
      <c r="H9" s="122">
        <v>3.6</v>
      </c>
      <c r="I9" s="119">
        <v>68.7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2.74</v>
      </c>
      <c r="E10" s="122">
        <v>13</v>
      </c>
      <c r="F10" s="122">
        <v>82</v>
      </c>
      <c r="G10" s="119" t="s">
        <v>194</v>
      </c>
      <c r="H10" s="122">
        <v>3.6</v>
      </c>
      <c r="I10" s="125"/>
      <c r="J10" s="120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9.0277777777777776E-2</v>
      </c>
      <c r="D11" s="135"/>
      <c r="E11" s="135">
        <v>12</v>
      </c>
      <c r="F11" s="135">
        <v>85</v>
      </c>
      <c r="G11" s="136" t="s">
        <v>196</v>
      </c>
      <c r="H11" s="137">
        <v>3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23.3125</v>
      </c>
      <c r="D12" s="11">
        <f>AVERAGE(D9:D11)</f>
        <v>1.87</v>
      </c>
      <c r="E12" s="11">
        <f>AVERAGE(E9:E11)</f>
        <v>14.333333333333334</v>
      </c>
      <c r="F12" s="12">
        <f>AVERAGE(F9:F11)</f>
        <v>64.666666666666671</v>
      </c>
      <c r="G12" s="13"/>
      <c r="H12" s="14">
        <f>AVERAGE(H9:H11)</f>
        <v>3.4</v>
      </c>
      <c r="I12" s="15"/>
      <c r="J12" s="16">
        <f>AVERAGE(J9:J11)</f>
        <v>5.333333333333333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6" t="s">
        <v>25</v>
      </c>
      <c r="C14" s="2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185</v>
      </c>
      <c r="E16" s="119" t="s">
        <v>180</v>
      </c>
      <c r="F16" s="119" t="s">
        <v>186</v>
      </c>
      <c r="G16" s="119" t="s">
        <v>188</v>
      </c>
      <c r="H16" s="119" t="s">
        <v>185</v>
      </c>
      <c r="I16" s="119"/>
      <c r="J16" s="119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0.68055555555555547</v>
      </c>
      <c r="D17" s="118">
        <v>0.68472222222222223</v>
      </c>
      <c r="E17" s="118">
        <v>0.76180555555555562</v>
      </c>
      <c r="F17" s="118">
        <v>0.78333333333333333</v>
      </c>
      <c r="G17" s="118">
        <v>0.80555555555555547</v>
      </c>
      <c r="H17" s="131">
        <v>9.0277777777777776E-2</v>
      </c>
      <c r="I17" s="110"/>
      <c r="J17" s="110"/>
      <c r="K17" s="110"/>
      <c r="L17" s="110"/>
      <c r="M17" s="110"/>
      <c r="N17" s="110"/>
      <c r="O17" s="110"/>
      <c r="P17" s="131">
        <v>9.5138888888888884E-2</v>
      </c>
    </row>
    <row r="18" spans="1:16" s="75" customFormat="1" ht="14.1" customHeight="1" x14ac:dyDescent="0.25">
      <c r="A18" s="31"/>
      <c r="B18" s="21" t="s">
        <v>42</v>
      </c>
      <c r="C18" s="119">
        <v>19377</v>
      </c>
      <c r="D18" s="119">
        <f>C18+1</f>
        <v>19378</v>
      </c>
      <c r="E18" s="119">
        <f t="shared" ref="E18" si="0">D19+1</f>
        <v>19389</v>
      </c>
      <c r="F18" s="119">
        <f t="shared" ref="F18" si="1">E19+1</f>
        <v>19401</v>
      </c>
      <c r="G18" s="119">
        <f>F19+1</f>
        <v>19415</v>
      </c>
      <c r="H18" s="119">
        <f>G19+1</f>
        <v>19510</v>
      </c>
      <c r="I18" s="119"/>
      <c r="J18" s="119"/>
      <c r="K18" s="91"/>
      <c r="L18" s="91"/>
      <c r="M18" s="91"/>
      <c r="N18" s="91"/>
      <c r="O18" s="91"/>
      <c r="P18" s="119">
        <f>MAX(C18:O19)+1</f>
        <v>19515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19388</v>
      </c>
      <c r="E19" s="123">
        <v>19400</v>
      </c>
      <c r="F19" s="123">
        <v>19414</v>
      </c>
      <c r="G19" s="123">
        <v>19509</v>
      </c>
      <c r="H19" s="123">
        <v>19514</v>
      </c>
      <c r="I19" s="123"/>
      <c r="J19" s="123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7">
        <f t="shared" si="2"/>
        <v>12</v>
      </c>
      <c r="F20" s="97">
        <f t="shared" si="2"/>
        <v>14</v>
      </c>
      <c r="G20" s="97">
        <f t="shared" si="2"/>
        <v>95</v>
      </c>
      <c r="H20" s="97">
        <f t="shared" si="2"/>
        <v>5</v>
      </c>
      <c r="I20" s="84" t="str">
        <f t="shared" si="2"/>
        <v/>
      </c>
      <c r="J20" s="84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45</v>
      </c>
      <c r="C22" s="21" t="s">
        <v>21</v>
      </c>
      <c r="D22" s="21" t="s">
        <v>23</v>
      </c>
      <c r="E22" s="21" t="s">
        <v>46</v>
      </c>
      <c r="F22" s="215" t="s">
        <v>47</v>
      </c>
      <c r="G22" s="215"/>
      <c r="H22" s="215"/>
      <c r="I22" s="215"/>
      <c r="J22" s="21" t="s">
        <v>21</v>
      </c>
      <c r="K22" s="21" t="s">
        <v>23</v>
      </c>
      <c r="L22" s="21" t="s">
        <v>46</v>
      </c>
      <c r="M22" s="215" t="s">
        <v>47</v>
      </c>
      <c r="N22" s="215"/>
      <c r="O22" s="215"/>
      <c r="P22" s="215"/>
    </row>
    <row r="23" spans="1:16" ht="13.5" customHeight="1" x14ac:dyDescent="0.25">
      <c r="B23" s="214"/>
      <c r="C23" s="118"/>
      <c r="D23" s="118"/>
      <c r="E23" s="119" t="s">
        <v>181</v>
      </c>
      <c r="F23" s="213" t="s">
        <v>190</v>
      </c>
      <c r="G23" s="213"/>
      <c r="H23" s="213"/>
      <c r="I23" s="213"/>
      <c r="J23" s="118"/>
      <c r="K23" s="118"/>
      <c r="L23" s="119" t="s">
        <v>177</v>
      </c>
      <c r="M23" s="213" t="s">
        <v>183</v>
      </c>
      <c r="N23" s="213"/>
      <c r="O23" s="213"/>
      <c r="P23" s="213"/>
    </row>
    <row r="24" spans="1:16" ht="13.5" customHeight="1" x14ac:dyDescent="0.25">
      <c r="B24" s="214"/>
      <c r="C24" s="118">
        <v>0.75277777777777777</v>
      </c>
      <c r="D24" s="118">
        <v>0.75624999999999998</v>
      </c>
      <c r="E24" s="119" t="s">
        <v>172</v>
      </c>
      <c r="F24" s="213" t="s">
        <v>192</v>
      </c>
      <c r="G24" s="213"/>
      <c r="H24" s="213"/>
      <c r="I24" s="213"/>
      <c r="J24" s="133"/>
      <c r="K24" s="133"/>
      <c r="L24" s="119" t="s">
        <v>178</v>
      </c>
      <c r="M24" s="213" t="s">
        <v>183</v>
      </c>
      <c r="N24" s="213"/>
      <c r="O24" s="213"/>
      <c r="P24" s="213"/>
    </row>
    <row r="25" spans="1:16" ht="13.5" customHeight="1" x14ac:dyDescent="0.25">
      <c r="B25" s="214"/>
      <c r="C25" s="118"/>
      <c r="D25" s="118"/>
      <c r="E25" s="119" t="s">
        <v>176</v>
      </c>
      <c r="F25" s="213" t="s">
        <v>191</v>
      </c>
      <c r="G25" s="213"/>
      <c r="H25" s="213"/>
      <c r="I25" s="213"/>
      <c r="J25" s="118"/>
      <c r="K25" s="118"/>
      <c r="L25" s="119" t="s">
        <v>172</v>
      </c>
      <c r="M25" s="213" t="s">
        <v>183</v>
      </c>
      <c r="N25" s="213"/>
      <c r="O25" s="213"/>
      <c r="P25" s="213"/>
    </row>
    <row r="26" spans="1:16" ht="13.5" customHeight="1" x14ac:dyDescent="0.25">
      <c r="B26" s="214"/>
      <c r="C26" s="118">
        <v>0.75624999999999998</v>
      </c>
      <c r="D26" s="118">
        <v>0.76458333333333339</v>
      </c>
      <c r="E26" s="119" t="s">
        <v>175</v>
      </c>
      <c r="F26" s="213" t="s">
        <v>193</v>
      </c>
      <c r="G26" s="213"/>
      <c r="H26" s="213"/>
      <c r="I26" s="213"/>
      <c r="J26" s="133"/>
      <c r="K26" s="133"/>
      <c r="L26" s="119" t="s">
        <v>174</v>
      </c>
      <c r="M26" s="213" t="s">
        <v>183</v>
      </c>
      <c r="N26" s="213"/>
      <c r="O26" s="213"/>
      <c r="P26" s="21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6" t="s">
        <v>48</v>
      </c>
      <c r="C28" s="206"/>
      <c r="D28" s="2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>
        <v>2.0833333333333332E-2</v>
      </c>
      <c r="K30" s="127"/>
      <c r="L30" s="126"/>
      <c r="M30" s="126"/>
      <c r="N30" s="126">
        <v>0.29583333333333334</v>
      </c>
      <c r="O30" s="126"/>
      <c r="P30" s="98">
        <f>SUM(C30:J30,L30:N30)</f>
        <v>0.31666666666666665</v>
      </c>
    </row>
    <row r="31" spans="1:16" ht="14.1" customHeight="1" x14ac:dyDescent="0.25">
      <c r="B31" s="22" t="s">
        <v>167</v>
      </c>
      <c r="C31" s="107"/>
      <c r="D31" s="124">
        <v>0.23958333333333334</v>
      </c>
      <c r="E31" s="124">
        <v>6.25E-2</v>
      </c>
      <c r="F31" s="128"/>
      <c r="G31" s="128"/>
      <c r="H31" s="128"/>
      <c r="I31" s="128"/>
      <c r="J31" s="124">
        <v>2.0833333333333332E-2</v>
      </c>
      <c r="K31" s="124">
        <v>2.0833333333333332E-2</v>
      </c>
      <c r="L31" s="128"/>
      <c r="M31" s="128"/>
      <c r="N31" s="128"/>
      <c r="O31" s="130"/>
      <c r="P31" s="98">
        <f>SUM(C31:N31)</f>
        <v>0.34375</v>
      </c>
    </row>
    <row r="32" spans="1:16" ht="14.1" customHeight="1" x14ac:dyDescent="0.25">
      <c r="B32" s="22" t="s">
        <v>63</v>
      </c>
      <c r="C32" s="108"/>
      <c r="D32" s="129">
        <v>8.3333333333333329E-2</v>
      </c>
      <c r="E32" s="129">
        <v>6.25E-2</v>
      </c>
      <c r="F32" s="100"/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0.14583333333333331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3">D31-D32-D33</f>
        <v>0.15625</v>
      </c>
      <c r="E34" s="93">
        <f t="shared" si="3"/>
        <v>0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2.0833333333333332E-2</v>
      </c>
      <c r="K34" s="93">
        <f t="shared" si="3"/>
        <v>2.0833333333333332E-2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0.19791666666666669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200"/>
      <c r="D36" s="201"/>
      <c r="E36" s="200"/>
      <c r="F36" s="201"/>
      <c r="G36" s="202"/>
      <c r="H36" s="203"/>
      <c r="I36" s="202"/>
      <c r="J36" s="203"/>
      <c r="K36" s="204"/>
      <c r="L36" s="203"/>
      <c r="M36" s="205"/>
      <c r="N36" s="203"/>
      <c r="O36" s="193"/>
      <c r="P36" s="193"/>
    </row>
    <row r="37" spans="2:16" ht="18" customHeight="1" x14ac:dyDescent="0.25">
      <c r="B37" s="196"/>
      <c r="C37" s="216"/>
      <c r="D37" s="216"/>
      <c r="E37" s="194"/>
      <c r="F37" s="193"/>
      <c r="G37" s="198"/>
      <c r="H37" s="193"/>
      <c r="I37" s="194"/>
      <c r="J37" s="193"/>
      <c r="K37" s="194"/>
      <c r="L37" s="193"/>
      <c r="M37" s="199"/>
      <c r="N37" s="193"/>
      <c r="O37" s="193"/>
      <c r="P37" s="193"/>
    </row>
    <row r="38" spans="2:16" ht="18" customHeight="1" x14ac:dyDescent="0.25">
      <c r="B38" s="196"/>
      <c r="C38" s="198"/>
      <c r="D38" s="193"/>
      <c r="E38" s="194"/>
      <c r="F38" s="193"/>
      <c r="G38" s="194"/>
      <c r="H38" s="193"/>
      <c r="I38" s="194"/>
      <c r="J38" s="193"/>
      <c r="K38" s="194"/>
      <c r="L38" s="193"/>
      <c r="M38" s="194"/>
      <c r="N38" s="193"/>
      <c r="O38" s="193"/>
      <c r="P38" s="193"/>
    </row>
    <row r="39" spans="2:16" ht="18" customHeight="1" x14ac:dyDescent="0.25">
      <c r="B39" s="196"/>
      <c r="C39" s="193"/>
      <c r="D39" s="193"/>
      <c r="E39" s="194"/>
      <c r="F39" s="193"/>
      <c r="G39" s="198"/>
      <c r="H39" s="193"/>
      <c r="I39" s="194"/>
      <c r="J39" s="193"/>
      <c r="K39" s="194"/>
      <c r="L39" s="193"/>
      <c r="M39" s="198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4"/>
      <c r="L40" s="193"/>
      <c r="M40" s="193"/>
      <c r="N40" s="193"/>
      <c r="O40" s="193"/>
      <c r="P40" s="193"/>
    </row>
    <row r="41" spans="2:16" ht="18" customHeight="1" x14ac:dyDescent="0.25">
      <c r="B41" s="197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 t="s">
        <v>182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7" t="s">
        <v>195</v>
      </c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164</v>
      </c>
      <c r="C53" s="172"/>
      <c r="D53" s="89"/>
      <c r="E53" s="89"/>
      <c r="F53" s="89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163</v>
      </c>
      <c r="C54" s="174"/>
      <c r="D54" s="174"/>
      <c r="E54" s="174"/>
      <c r="F54" s="89"/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67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68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69</v>
      </c>
      <c r="O57" s="154"/>
      <c r="P57" s="157"/>
    </row>
    <row r="58" spans="2:16" ht="17.100000000000001" customHeight="1" x14ac:dyDescent="0.25">
      <c r="B58" s="158" t="s">
        <v>70</v>
      </c>
      <c r="C58" s="159"/>
      <c r="D58" s="160"/>
      <c r="E58" s="158" t="s">
        <v>71</v>
      </c>
      <c r="F58" s="159"/>
      <c r="G58" s="160"/>
      <c r="H58" s="159" t="s">
        <v>72</v>
      </c>
      <c r="I58" s="159"/>
      <c r="J58" s="159"/>
      <c r="K58" s="161" t="s">
        <v>73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74</v>
      </c>
      <c r="C59" s="141"/>
      <c r="D59" s="29" t="b">
        <v>1</v>
      </c>
      <c r="E59" s="140" t="s">
        <v>75</v>
      </c>
      <c r="F59" s="141"/>
      <c r="G59" s="29" t="b">
        <v>1</v>
      </c>
      <c r="H59" s="148" t="s">
        <v>76</v>
      </c>
      <c r="I59" s="141"/>
      <c r="J59" s="29" t="b">
        <v>1</v>
      </c>
      <c r="K59" s="148" t="s">
        <v>77</v>
      </c>
      <c r="L59" s="141"/>
      <c r="M59" s="29" t="b">
        <v>1</v>
      </c>
      <c r="N59" s="149" t="s">
        <v>78</v>
      </c>
      <c r="O59" s="141"/>
      <c r="P59" s="29" t="b">
        <v>1</v>
      </c>
    </row>
    <row r="60" spans="2:16" ht="20.100000000000001" customHeight="1" x14ac:dyDescent="0.25">
      <c r="B60" s="140" t="s">
        <v>79</v>
      </c>
      <c r="C60" s="141"/>
      <c r="D60" s="29" t="b">
        <v>1</v>
      </c>
      <c r="E60" s="140" t="s">
        <v>80</v>
      </c>
      <c r="F60" s="141"/>
      <c r="G60" s="29" t="b">
        <v>1</v>
      </c>
      <c r="H60" s="148" t="s">
        <v>81</v>
      </c>
      <c r="I60" s="141"/>
      <c r="J60" s="29" t="b">
        <v>1</v>
      </c>
      <c r="K60" s="148" t="s">
        <v>82</v>
      </c>
      <c r="L60" s="141"/>
      <c r="M60" s="29" t="b">
        <v>1</v>
      </c>
      <c r="N60" s="149" t="s">
        <v>83</v>
      </c>
      <c r="O60" s="141"/>
      <c r="P60" s="29" t="b">
        <v>1</v>
      </c>
    </row>
    <row r="61" spans="2:16" ht="20.100000000000001" customHeight="1" x14ac:dyDescent="0.25">
      <c r="B61" s="140" t="s">
        <v>84</v>
      </c>
      <c r="C61" s="141"/>
      <c r="D61" s="29" t="b">
        <v>1</v>
      </c>
      <c r="E61" s="140" t="s">
        <v>85</v>
      </c>
      <c r="F61" s="141"/>
      <c r="G61" s="29" t="b">
        <v>1</v>
      </c>
      <c r="H61" s="148" t="s">
        <v>86</v>
      </c>
      <c r="I61" s="141"/>
      <c r="J61" s="29" t="b">
        <v>1</v>
      </c>
      <c r="K61" s="148" t="s">
        <v>87</v>
      </c>
      <c r="L61" s="141"/>
      <c r="M61" s="29" t="b">
        <v>1</v>
      </c>
      <c r="N61" s="149" t="s">
        <v>88</v>
      </c>
      <c r="O61" s="141"/>
      <c r="P61" s="29" t="b">
        <v>1</v>
      </c>
    </row>
    <row r="62" spans="2:16" ht="20.100000000000001" customHeight="1" x14ac:dyDescent="0.25">
      <c r="B62" s="148" t="s">
        <v>86</v>
      </c>
      <c r="C62" s="141"/>
      <c r="D62" s="29" t="b">
        <v>1</v>
      </c>
      <c r="E62" s="140" t="s">
        <v>89</v>
      </c>
      <c r="F62" s="141"/>
      <c r="G62" s="29" t="b">
        <v>1</v>
      </c>
      <c r="H62" s="148" t="s">
        <v>90</v>
      </c>
      <c r="I62" s="141"/>
      <c r="J62" s="29" t="b">
        <v>0</v>
      </c>
      <c r="K62" s="148" t="s">
        <v>91</v>
      </c>
      <c r="L62" s="141"/>
      <c r="M62" s="29" t="b">
        <v>1</v>
      </c>
      <c r="N62" s="149" t="s">
        <v>81</v>
      </c>
      <c r="O62" s="141"/>
      <c r="P62" s="29" t="b">
        <v>1</v>
      </c>
    </row>
    <row r="63" spans="2:16" ht="20.100000000000001" customHeight="1" x14ac:dyDescent="0.25">
      <c r="B63" s="148" t="s">
        <v>92</v>
      </c>
      <c r="C63" s="141"/>
      <c r="D63" s="29" t="b">
        <v>1</v>
      </c>
      <c r="E63" s="140" t="s">
        <v>93</v>
      </c>
      <c r="F63" s="141"/>
      <c r="G63" s="29" t="b">
        <v>1</v>
      </c>
      <c r="H63" s="34"/>
      <c r="I63" s="35"/>
      <c r="J63" s="36"/>
      <c r="K63" s="148" t="s">
        <v>94</v>
      </c>
      <c r="L63" s="141"/>
      <c r="M63" s="29" t="b">
        <v>1</v>
      </c>
      <c r="N63" s="149" t="s">
        <v>162</v>
      </c>
      <c r="O63" s="141"/>
      <c r="P63" s="29" t="b">
        <v>1</v>
      </c>
    </row>
    <row r="64" spans="2:16" ht="20.100000000000001" customHeight="1" x14ac:dyDescent="0.25">
      <c r="B64" s="148" t="s">
        <v>95</v>
      </c>
      <c r="C64" s="141"/>
      <c r="D64" s="29" t="b">
        <v>0</v>
      </c>
      <c r="E64" s="140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-151.9</v>
      </c>
      <c r="D72" s="229">
        <v>-153.9</v>
      </c>
      <c r="E72" s="73" t="s">
        <v>116</v>
      </c>
      <c r="F72" s="112">
        <v>23</v>
      </c>
      <c r="G72" s="229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-128.9</v>
      </c>
      <c r="D73" s="229">
        <v>-132.25</v>
      </c>
      <c r="E73" s="74" t="s">
        <v>120</v>
      </c>
      <c r="F73" s="114">
        <v>28</v>
      </c>
      <c r="G73" s="230">
        <v>40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-209.2</v>
      </c>
      <c r="D74" s="229">
        <v>-210.154</v>
      </c>
      <c r="E74" s="74" t="s">
        <v>125</v>
      </c>
      <c r="F74" s="115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-109.426</v>
      </c>
      <c r="D75" s="229">
        <v>-112.512</v>
      </c>
      <c r="E75" s="74" t="s">
        <v>130</v>
      </c>
      <c r="F75" s="115">
        <v>40</v>
      </c>
      <c r="G75" s="23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27.2</v>
      </c>
      <c r="D76" s="229">
        <v>26.7</v>
      </c>
      <c r="E76" s="74" t="s">
        <v>135</v>
      </c>
      <c r="F76" s="115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32.14</v>
      </c>
      <c r="D77" s="229">
        <v>31.2</v>
      </c>
      <c r="E77" s="74" t="s">
        <v>140</v>
      </c>
      <c r="F77" s="115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23.8</v>
      </c>
      <c r="D78" s="229">
        <v>23.4</v>
      </c>
      <c r="E78" s="74" t="s">
        <v>145</v>
      </c>
      <c r="F78" s="116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24.7</v>
      </c>
      <c r="D79" s="229">
        <v>24.27</v>
      </c>
      <c r="E79" s="73" t="s">
        <v>150</v>
      </c>
      <c r="F79" s="112">
        <v>23</v>
      </c>
      <c r="G79" s="229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5.0099999999999998E-5</v>
      </c>
      <c r="D80" s="233">
        <v>5.0599999999999997E-5</v>
      </c>
      <c r="E80" s="74" t="s">
        <v>155</v>
      </c>
      <c r="F80" s="114">
        <v>27</v>
      </c>
      <c r="G80" s="230">
        <v>75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0" t="s">
        <v>159</v>
      </c>
      <c r="C84" s="210"/>
    </row>
    <row r="85" spans="2:16" ht="15" customHeight="1" x14ac:dyDescent="0.25">
      <c r="B85" s="184" t="s">
        <v>184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 x14ac:dyDescent="0.25">
      <c r="B86" s="184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</row>
    <row r="93" spans="2:16" ht="15" customHeight="1" x14ac:dyDescent="0.25"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</row>
    <row r="94" spans="2:16" ht="15" customHeight="1" x14ac:dyDescent="0.25"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</row>
    <row r="95" spans="2:16" ht="15" customHeight="1" x14ac:dyDescent="0.25"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9"/>
    </row>
    <row r="96" spans="2:16" ht="15" customHeight="1" x14ac:dyDescent="0.25"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9"/>
    </row>
    <row r="97" spans="2:16" ht="15" customHeight="1" x14ac:dyDescent="0.25"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9"/>
    </row>
    <row r="98" spans="2:16" ht="15" customHeight="1" x14ac:dyDescent="0.25"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9"/>
    </row>
    <row r="99" spans="2:16" ht="15" customHeight="1" x14ac:dyDescent="0.25"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2026-02-08T02:21:13Z</dcterms:modified>
</cp:coreProperties>
</file>