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I18" i="1" s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<sst xmlns="http://schemas.openxmlformats.org/spreadsheetml/2006/main" count="212" uniqueCount="199">
  <si>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</si>
  <si>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</si>
  <si>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</si>
  <si>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</si>
  <si>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</si>
  <si>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</si>
  <si>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</si>
  <si>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</si>
  <si>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</si>
  <si>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</si>
  <si>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</si>
  <si>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</si>
  <si>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</si>
  <si>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</si>
  <si>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</si>
  <si>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</si>
  <si>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</si>
  <si>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</si>
  <si>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</si>
  <si>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</si>
  <si>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</si>
  <si>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</si>
  <si>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</si>
  <si>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</si>
  <si>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</si>
  <si>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</si>
  <si>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</si>
  <si>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</si>
  <si>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</si>
  <si>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</si>
  <si>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</si>
  <si>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</si>
  <si>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</si>
  <si>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</si>
  <si>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</si>
  <si>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</si>
  <si>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</si>
  <si>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</si>
  <si>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</si>
  <si>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</si>
  <si>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</si>
  <si>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</si>
  <si>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</si>
  <si>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</si>
  <si>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</si>
  <si>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</si>
  <si>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</si>
  <si>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</si>
  <si>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</si>
  <si>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</si>
  <si>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</si>
  <si>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</si>
  <si>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</si>
  <si>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</si>
  <si>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</si>
  <si>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</si>
  <si>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</si>
  <si>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</si>
  <si>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</si>
  <si>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</si>
  <si>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</si>
  <si>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</si>
  <si>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</si>
  <si>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</si>
  <si>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</si>
  <si>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</si>
  <si>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</si>
  <si>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</si>
  <si>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</si>
  <si>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</si>
  <si>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</si>
  <si>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</si>
  <si>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</si>
  <si>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</si>
  <si>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</si>
  <si>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</si>
  <si>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</si>
  <si>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</si>
  <si>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</si>
  <si>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</si>
  <si>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</si>
  <si>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</si>
  <si>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</si>
  <si>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</si>
  <si>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</si>
  <si>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</si>
  <si>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</si>
  <si>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</si>
  <si>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</si>
  <si>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</si>
  <si>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</si>
  <si>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</si>
  <si>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</si>
  <si>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</si>
  <si>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</si>
  <si>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</si>
  <si>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</si>
  <si>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</si>
  <si>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</si>
  <si>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</si>
  <si>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</si>
  <si>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</si>
  <si>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</si>
  <si>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</si>
  <si>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</si>
  <si>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</si>
  <si>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</si>
  <si>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</si>
  <si>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</si>
  <si>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</si>
  <si>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</si>
  <si>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</si>
  <si>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</si>
  <si>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</si>
  <si>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</si>
  <si>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</si>
  <si>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</si>
  <si>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</si>
  <si>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</si>
  <si>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</si>
  <si>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</si>
  <si>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</si>
  <si>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</si>
  <si>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</si>
  <si>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</si>
  <si>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</si>
  <si>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</si>
  <si>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</si>
  <si>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</si>
  <si>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</si>
  <si>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</si>
  <si>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</si>
  <si>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</si>
  <si>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</si>
  <si>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</si>
  <si>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</si>
  <si>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</si>
  <si>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</si>
  <si>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</si>
  <si>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</si>
  <si>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</si>
  <si>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</si>
  <si>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</si>
  <si>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</si>
  <si>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</si>
  <si>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</si>
  <si>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</si>
  <si>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</si>
  <si>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</si>
  <si>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</si>
  <si>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</si>
  <si>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</si>
  <si>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</si>
  <si>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</si>
  <si>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</si>
  <si>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</si>
  <si>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</si>
  <si>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</si>
  <si>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</si>
  <si>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</si>
  <si>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</si>
  <si>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</si>
  <si>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</si>
  <si>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</si>
  <si>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</si>
  <si>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</si>
  <si>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</si>
  <si>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</si>
  <si>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</si>
  <si>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</si>
  <si>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</si>
  <si>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</si>
  <si>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</si>
  <si>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</si>
  <si>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</si>
  <si>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</si>
  <si>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</si>
  <si>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</si>
  <si>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</si>
  <si>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</si>
  <si>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</si>
  <si>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</si>
  <si>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</si>
  <si>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</si>
  <si>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</si>
  <si>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SITE-KAMP</t>
    <phoneticPr fontId="3" type="noConversion"/>
  </si>
  <si>
    <t>김부진</t>
    <phoneticPr fontId="3" type="noConversion"/>
  </si>
  <si>
    <t>1) 모든 타겟, B filter제외하고 관측</t>
    <phoneticPr fontId="3" type="noConversion"/>
  </si>
  <si>
    <t>SE</t>
    <phoneticPr fontId="3" type="noConversion"/>
  </si>
  <si>
    <t>SE</t>
    <phoneticPr fontId="3" type="noConversion"/>
  </si>
  <si>
    <t xml:space="preserve"> /  /  /  /</t>
    <phoneticPr fontId="3" type="noConversion"/>
  </si>
  <si>
    <t>SITE-MMA</t>
    <phoneticPr fontId="3" type="noConversion"/>
  </si>
  <si>
    <t>TMT</t>
    <phoneticPr fontId="3" type="noConversion"/>
  </si>
  <si>
    <t>ALL</t>
    <phoneticPr fontId="3" type="noConversion"/>
  </si>
  <si>
    <t xml:space="preserve"> 20s/37k 20s/23k 33s/26k 45s/25k</t>
    <phoneticPr fontId="3" type="noConversion"/>
  </si>
  <si>
    <t xml:space="preserve"> 20s/31k 23s/27k 30s/26k 45s/30k 60s/30k</t>
    <phoneticPr fontId="3" type="noConversion"/>
  </si>
  <si>
    <t>NE</t>
    <phoneticPr fontId="3" type="noConversion"/>
  </si>
  <si>
    <t xml:space="preserve"> 60s/13k 60s/18k 52s/22k 45s/26k 30s/23k 20s/20k</t>
    <phoneticPr fontId="3" type="noConversion"/>
  </si>
  <si>
    <t>60s/27k 36s/25k 28s/28k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</si>
</sst>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6" sqref="F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4">
        <v>46032</v>
      </c>
      <c r="D3" s="205"/>
      <c r="E3" s="1"/>
      <c r="F3" s="1"/>
      <c r="G3" s="1"/>
      <c r="H3" s="1"/>
      <c r="I3" s="1"/>
      <c r="J3" s="1"/>
      <c r="K3" s="32" t="s">
        <v>2</v>
      </c>
      <c r="L3" s="206">
        <f>(P31-(P32+P33))/P31*100</f>
        <v>100</v>
      </c>
      <c r="M3" s="206"/>
      <c r="N3" s="32" t="s">
        <v>3</v>
      </c>
      <c r="O3" s="206">
        <f>(P31-P33)/P31*100</f>
        <v>100</v>
      </c>
      <c r="P3" s="206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1.63</v>
      </c>
      <c r="E9" s="115">
        <v>21</v>
      </c>
      <c r="F9" s="115">
        <v>41</v>
      </c>
      <c r="G9" s="116" t="s">
        <v>188</v>
      </c>
      <c r="H9" s="115">
        <v>1</v>
      </c>
      <c r="I9" s="116">
        <v>52.7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2.8</v>
      </c>
      <c r="E10" s="115">
        <v>18</v>
      </c>
      <c r="F10" s="115">
        <v>55</v>
      </c>
      <c r="G10" s="116" t="s">
        <v>189</v>
      </c>
      <c r="H10" s="115">
        <v>1.5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9.375E-2</v>
      </c>
      <c r="D11" s="138">
        <v>1.47</v>
      </c>
      <c r="E11" s="138">
        <v>19</v>
      </c>
      <c r="F11" s="138">
        <v>50</v>
      </c>
      <c r="G11" s="139" t="s">
        <v>196</v>
      </c>
      <c r="H11" s="140">
        <v>5</v>
      </c>
      <c r="I11" s="141"/>
      <c r="J11" s="142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23.309027777777779</v>
      </c>
      <c r="D12" s="11">
        <f>AVERAGE(D9:D11)</f>
        <v>1.9666666666666666</v>
      </c>
      <c r="E12" s="11">
        <f>AVERAGE(E9:E11)</f>
        <v>19.333333333333332</v>
      </c>
      <c r="F12" s="12">
        <f>AVERAGE(F9:F11)</f>
        <v>48.666666666666664</v>
      </c>
      <c r="G12" s="13"/>
      <c r="H12" s="14">
        <f>AVERAGE(H9:H11)</f>
        <v>2.5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185</v>
      </c>
      <c r="G16" s="116" t="s">
        <v>191</v>
      </c>
      <c r="H16" s="116" t="s">
        <v>192</v>
      </c>
      <c r="I16" s="116" t="s">
        <v>193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0.73125000000000007</v>
      </c>
      <c r="D17" s="119">
        <v>0.73333333333333339</v>
      </c>
      <c r="E17" s="119">
        <v>0.7729166666666667</v>
      </c>
      <c r="F17" s="132">
        <v>0.79861111111111116</v>
      </c>
      <c r="G17" s="119">
        <v>0.97916666666666663</v>
      </c>
      <c r="H17" s="119">
        <v>9.375E-2</v>
      </c>
      <c r="I17" s="119">
        <v>0.11527777777777777</v>
      </c>
      <c r="J17" s="124"/>
      <c r="K17" s="124"/>
      <c r="L17" s="124"/>
      <c r="M17" s="124"/>
      <c r="N17" s="124"/>
      <c r="O17" s="124"/>
      <c r="P17" s="132">
        <v>0.13263888888888889</v>
      </c>
    </row>
    <row r="18" spans="1:16" s="75" customFormat="1" ht="14.1" customHeight="1" x14ac:dyDescent="0.25">
      <c r="A18" s="31"/>
      <c r="B18" s="21" t="s">
        <v>42</v>
      </c>
      <c r="C18" s="116">
        <v>13514</v>
      </c>
      <c r="D18" s="116">
        <f>C18+1</f>
        <v>13515</v>
      </c>
      <c r="E18" s="116">
        <f>D19+1</f>
        <v>13529</v>
      </c>
      <c r="F18" s="116">
        <f t="shared" ref="F18" si="0">E19+1</f>
        <v>13541</v>
      </c>
      <c r="G18" s="116">
        <f>F19+1</f>
        <v>13652</v>
      </c>
      <c r="H18" s="116">
        <f>G19+1</f>
        <v>13704</v>
      </c>
      <c r="I18" s="116">
        <f>H19+1</f>
        <v>13717</v>
      </c>
      <c r="J18" s="91"/>
      <c r="K18" s="91"/>
      <c r="L18" s="91"/>
      <c r="M18" s="91"/>
      <c r="N18" s="91"/>
      <c r="O18" s="91"/>
      <c r="P18" s="116">
        <f>MAX(C18:O19)+1</f>
        <v>13732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13528</v>
      </c>
      <c r="E19" s="121">
        <v>13540</v>
      </c>
      <c r="F19" s="121">
        <v>13651</v>
      </c>
      <c r="G19" s="121">
        <v>13703</v>
      </c>
      <c r="H19" s="121">
        <f>H18+12</f>
        <v>13716</v>
      </c>
      <c r="I19" s="121">
        <v>13731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14</v>
      </c>
      <c r="E20" s="97">
        <f t="shared" si="1"/>
        <v>12</v>
      </c>
      <c r="F20" s="97">
        <f t="shared" si="1"/>
        <v>111</v>
      </c>
      <c r="G20" s="97">
        <f t="shared" si="1"/>
        <v>52</v>
      </c>
      <c r="H20" s="84">
        <f t="shared" si="1"/>
        <v>13</v>
      </c>
      <c r="I20" s="84">
        <f t="shared" si="1"/>
        <v>15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45</v>
      </c>
      <c r="C22" s="21" t="s">
        <v>21</v>
      </c>
      <c r="D22" s="21" t="s">
        <v>23</v>
      </c>
      <c r="E22" s="21" t="s">
        <v>46</v>
      </c>
      <c r="F22" s="212" t="s">
        <v>47</v>
      </c>
      <c r="G22" s="212"/>
      <c r="H22" s="212"/>
      <c r="I22" s="212"/>
      <c r="J22" s="21" t="s">
        <v>21</v>
      </c>
      <c r="K22" s="21" t="s">
        <v>23</v>
      </c>
      <c r="L22" s="21" t="s">
        <v>46</v>
      </c>
      <c r="M22" s="212" t="s">
        <v>47</v>
      </c>
      <c r="N22" s="212"/>
      <c r="O22" s="212"/>
      <c r="P22" s="212"/>
    </row>
    <row r="23" spans="1:16" ht="13.5" customHeight="1" x14ac:dyDescent="0.25">
      <c r="B23" s="211"/>
      <c r="C23" s="119"/>
      <c r="D23" s="119"/>
      <c r="E23" s="116" t="s">
        <v>182</v>
      </c>
      <c r="F23" s="210" t="s">
        <v>190</v>
      </c>
      <c r="G23" s="210"/>
      <c r="H23" s="210"/>
      <c r="I23" s="210"/>
      <c r="J23" s="119">
        <v>0.11944444444444445</v>
      </c>
      <c r="K23" s="119">
        <v>0.1277777777777778</v>
      </c>
      <c r="L23" s="116" t="s">
        <v>178</v>
      </c>
      <c r="M23" s="210" t="s">
        <v>197</v>
      </c>
      <c r="N23" s="210"/>
      <c r="O23" s="210"/>
      <c r="P23" s="210"/>
    </row>
    <row r="24" spans="1:16" ht="13.5" customHeight="1" x14ac:dyDescent="0.25">
      <c r="B24" s="211"/>
      <c r="C24" s="119">
        <v>0.76180555555555562</v>
      </c>
      <c r="D24" s="119">
        <v>0.76666666666666661</v>
      </c>
      <c r="E24" s="116" t="s">
        <v>172</v>
      </c>
      <c r="F24" s="210" t="s">
        <v>194</v>
      </c>
      <c r="G24" s="210"/>
      <c r="H24" s="210"/>
      <c r="I24" s="210"/>
      <c r="J24" s="128"/>
      <c r="K24" s="128"/>
      <c r="L24" s="116" t="s">
        <v>179</v>
      </c>
      <c r="M24" s="210" t="s">
        <v>190</v>
      </c>
      <c r="N24" s="210"/>
      <c r="O24" s="210"/>
      <c r="P24" s="210"/>
    </row>
    <row r="25" spans="1:16" ht="13.5" customHeight="1" x14ac:dyDescent="0.25">
      <c r="B25" s="211"/>
      <c r="C25" s="119"/>
      <c r="D25" s="119"/>
      <c r="E25" s="116" t="s">
        <v>177</v>
      </c>
      <c r="F25" s="210" t="s">
        <v>190</v>
      </c>
      <c r="G25" s="210"/>
      <c r="H25" s="210"/>
      <c r="I25" s="210"/>
      <c r="J25" s="119">
        <v>0.1277777777777778</v>
      </c>
      <c r="K25" s="119">
        <v>0.13194444444444445</v>
      </c>
      <c r="L25" s="116" t="s">
        <v>172</v>
      </c>
      <c r="M25" s="210" t="s">
        <v>198</v>
      </c>
      <c r="N25" s="210"/>
      <c r="O25" s="210"/>
      <c r="P25" s="210"/>
    </row>
    <row r="26" spans="1:16" ht="13.5" customHeight="1" x14ac:dyDescent="0.25">
      <c r="B26" s="211"/>
      <c r="C26" s="119">
        <v>0.76666666666666661</v>
      </c>
      <c r="D26" s="119">
        <v>0.77222222222222225</v>
      </c>
      <c r="E26" s="116" t="s">
        <v>176</v>
      </c>
      <c r="F26" s="210" t="s">
        <v>195</v>
      </c>
      <c r="G26" s="210"/>
      <c r="H26" s="210"/>
      <c r="I26" s="210"/>
      <c r="J26" s="128"/>
      <c r="K26" s="128"/>
      <c r="L26" s="116" t="s">
        <v>175</v>
      </c>
      <c r="M26" s="210" t="s">
        <v>183</v>
      </c>
      <c r="N26" s="210"/>
      <c r="O26" s="210"/>
      <c r="P26" s="21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3" t="s">
        <v>48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27"/>
      <c r="L30" s="114"/>
      <c r="M30" s="114">
        <v>0.27777777777777779</v>
      </c>
      <c r="N30" s="114"/>
      <c r="O30" s="114"/>
      <c r="P30" s="98">
        <f>SUM(C30:J30,L30:N30)</f>
        <v>0.27777777777777779</v>
      </c>
    </row>
    <row r="31" spans="1:16" ht="14.1" customHeight="1" x14ac:dyDescent="0.25">
      <c r="B31" s="22" t="s">
        <v>167</v>
      </c>
      <c r="C31" s="107"/>
      <c r="D31" s="126"/>
      <c r="E31" s="134">
        <v>0.18055555555555555</v>
      </c>
      <c r="F31" s="134">
        <v>0.11458333333333333</v>
      </c>
      <c r="G31" s="133"/>
      <c r="H31" s="133"/>
      <c r="I31" s="133"/>
      <c r="J31" s="133"/>
      <c r="K31" s="134">
        <v>4.1666666666666664E-2</v>
      </c>
      <c r="L31" s="126"/>
      <c r="M31" s="126"/>
      <c r="N31" s="126"/>
      <c r="O31" s="129"/>
      <c r="P31" s="98">
        <f>SUM(C31:N31)</f>
        <v>0.33680555555555558</v>
      </c>
    </row>
    <row r="32" spans="1:16" ht="14.1" customHeight="1" x14ac:dyDescent="0.25">
      <c r="B32" s="22" t="s">
        <v>63</v>
      </c>
      <c r="C32" s="108"/>
      <c r="D32" s="130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0.18055555555555555</v>
      </c>
      <c r="F34" s="93">
        <f t="shared" si="2"/>
        <v>0.11458333333333333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0.33680555555555558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196"/>
      <c r="D36" s="197"/>
      <c r="E36" s="198"/>
      <c r="F36" s="199"/>
      <c r="G36" s="200"/>
      <c r="H36" s="201"/>
      <c r="I36" s="202"/>
      <c r="J36" s="199"/>
      <c r="K36" s="202"/>
      <c r="L36" s="199"/>
      <c r="M36" s="202"/>
      <c r="N36" s="199"/>
      <c r="O36" s="190"/>
      <c r="P36" s="190"/>
    </row>
    <row r="37" spans="2:16" ht="18" customHeight="1" x14ac:dyDescent="0.25">
      <c r="B37" s="193"/>
      <c r="C37" s="213"/>
      <c r="D37" s="213"/>
      <c r="E37" s="191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1"/>
      <c r="F38" s="190"/>
      <c r="G38" s="191"/>
      <c r="H38" s="190"/>
      <c r="I38" s="191"/>
      <c r="J38" s="190"/>
      <c r="K38" s="191"/>
      <c r="L38" s="190"/>
      <c r="M38" s="191"/>
      <c r="N38" s="190"/>
      <c r="O38" s="190"/>
      <c r="P38" s="190"/>
    </row>
    <row r="39" spans="2:16" ht="18" customHeight="1" x14ac:dyDescent="0.25">
      <c r="B39" s="193"/>
      <c r="C39" s="190"/>
      <c r="D39" s="190"/>
      <c r="E39" s="191"/>
      <c r="F39" s="190"/>
      <c r="G39" s="195"/>
      <c r="H39" s="190"/>
      <c r="I39" s="191"/>
      <c r="J39" s="190"/>
      <c r="K39" s="191"/>
      <c r="L39" s="190"/>
      <c r="M39" s="195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66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 t="s">
        <v>187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164</v>
      </c>
      <c r="C53" s="175"/>
      <c r="D53" s="89"/>
      <c r="E53" s="89"/>
      <c r="F53" s="89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163</v>
      </c>
      <c r="C54" s="177"/>
      <c r="D54" s="177"/>
      <c r="E54" s="177"/>
      <c r="F54" s="89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74</v>
      </c>
      <c r="C59" s="144"/>
      <c r="D59" s="29" t="b">
        <v>1</v>
      </c>
      <c r="E59" s="143" t="s">
        <v>75</v>
      </c>
      <c r="F59" s="144"/>
      <c r="G59" s="29" t="b">
        <v>1</v>
      </c>
      <c r="H59" s="151" t="s">
        <v>76</v>
      </c>
      <c r="I59" s="144"/>
      <c r="J59" s="29" t="b">
        <v>1</v>
      </c>
      <c r="K59" s="151" t="s">
        <v>77</v>
      </c>
      <c r="L59" s="144"/>
      <c r="M59" s="29" t="b">
        <v>1</v>
      </c>
      <c r="N59" s="152" t="s">
        <v>78</v>
      </c>
      <c r="O59" s="144"/>
      <c r="P59" s="29" t="b">
        <v>1</v>
      </c>
    </row>
    <row r="60" spans="2:16" ht="20.100000000000001" customHeight="1" x14ac:dyDescent="0.25">
      <c r="B60" s="143" t="s">
        <v>79</v>
      </c>
      <c r="C60" s="144"/>
      <c r="D60" s="29" t="b">
        <v>1</v>
      </c>
      <c r="E60" s="143" t="s">
        <v>80</v>
      </c>
      <c r="F60" s="144"/>
      <c r="G60" s="29" t="b">
        <v>1</v>
      </c>
      <c r="H60" s="151" t="s">
        <v>81</v>
      </c>
      <c r="I60" s="144"/>
      <c r="J60" s="29" t="b">
        <v>1</v>
      </c>
      <c r="K60" s="151" t="s">
        <v>82</v>
      </c>
      <c r="L60" s="144"/>
      <c r="M60" s="29" t="b">
        <v>1</v>
      </c>
      <c r="N60" s="152" t="s">
        <v>83</v>
      </c>
      <c r="O60" s="144"/>
      <c r="P60" s="29" t="b">
        <v>1</v>
      </c>
    </row>
    <row r="61" spans="2:16" ht="20.100000000000001" customHeight="1" x14ac:dyDescent="0.25">
      <c r="B61" s="143" t="s">
        <v>84</v>
      </c>
      <c r="C61" s="144"/>
      <c r="D61" s="29" t="b">
        <v>1</v>
      </c>
      <c r="E61" s="143" t="s">
        <v>85</v>
      </c>
      <c r="F61" s="144"/>
      <c r="G61" s="29" t="b">
        <v>1</v>
      </c>
      <c r="H61" s="151" t="s">
        <v>86</v>
      </c>
      <c r="I61" s="144"/>
      <c r="J61" s="29" t="b">
        <v>1</v>
      </c>
      <c r="K61" s="151" t="s">
        <v>87</v>
      </c>
      <c r="L61" s="144"/>
      <c r="M61" s="29" t="b">
        <v>1</v>
      </c>
      <c r="N61" s="152" t="s">
        <v>88</v>
      </c>
      <c r="O61" s="144"/>
      <c r="P61" s="29" t="b">
        <v>1</v>
      </c>
    </row>
    <row r="62" spans="2:16" ht="20.100000000000001" customHeight="1" x14ac:dyDescent="0.25">
      <c r="B62" s="151" t="s">
        <v>86</v>
      </c>
      <c r="C62" s="144"/>
      <c r="D62" s="29" t="b">
        <v>1</v>
      </c>
      <c r="E62" s="143" t="s">
        <v>89</v>
      </c>
      <c r="F62" s="144"/>
      <c r="G62" s="29" t="b">
        <v>1</v>
      </c>
      <c r="H62" s="151" t="s">
        <v>90</v>
      </c>
      <c r="I62" s="144"/>
      <c r="J62" s="29" t="b">
        <v>0</v>
      </c>
      <c r="K62" s="151" t="s">
        <v>91</v>
      </c>
      <c r="L62" s="144"/>
      <c r="M62" s="29" t="b">
        <v>1</v>
      </c>
      <c r="N62" s="152" t="s">
        <v>81</v>
      </c>
      <c r="O62" s="144"/>
      <c r="P62" s="29" t="b">
        <v>1</v>
      </c>
    </row>
    <row r="63" spans="2:16" ht="20.100000000000001" customHeight="1" x14ac:dyDescent="0.25">
      <c r="B63" s="151" t="s">
        <v>92</v>
      </c>
      <c r="C63" s="144"/>
      <c r="D63" s="29" t="b">
        <v>1</v>
      </c>
      <c r="E63" s="143" t="s">
        <v>93</v>
      </c>
      <c r="F63" s="144"/>
      <c r="G63" s="29" t="b">
        <v>1</v>
      </c>
      <c r="H63" s="34"/>
      <c r="I63" s="35"/>
      <c r="J63" s="36"/>
      <c r="K63" s="151" t="s">
        <v>94</v>
      </c>
      <c r="L63" s="144"/>
      <c r="M63" s="29" t="b">
        <v>1</v>
      </c>
      <c r="N63" s="152" t="s">
        <v>162</v>
      </c>
      <c r="O63" s="144"/>
      <c r="P63" s="29" t="b">
        <v>1</v>
      </c>
    </row>
    <row r="64" spans="2:16" ht="20.100000000000001" customHeight="1" x14ac:dyDescent="0.25">
      <c r="B64" s="151" t="s">
        <v>95</v>
      </c>
      <c r="C64" s="144"/>
      <c r="D64" s="29" t="b">
        <v>0</v>
      </c>
      <c r="E64" s="143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-151.5</v>
      </c>
      <c r="D72" s="226">
        <v>-153.69999999999999</v>
      </c>
      <c r="E72" s="73" t="s">
        <v>116</v>
      </c>
      <c r="F72" s="109">
        <v>23</v>
      </c>
      <c r="G72" s="226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</v>
      </c>
      <c r="D73" s="226">
        <v>-131.6</v>
      </c>
      <c r="E73" s="74" t="s">
        <v>120</v>
      </c>
      <c r="F73" s="111">
        <v>30</v>
      </c>
      <c r="G73" s="227">
        <v>38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</v>
      </c>
      <c r="D74" s="226">
        <v>-210.1</v>
      </c>
      <c r="E74" s="74" t="s">
        <v>125</v>
      </c>
      <c r="F74" s="112">
        <v>20</v>
      </c>
      <c r="G74" s="228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-109</v>
      </c>
      <c r="D75" s="226">
        <v>-112.1</v>
      </c>
      <c r="E75" s="74" t="s">
        <v>130</v>
      </c>
      <c r="F75" s="112">
        <v>40</v>
      </c>
      <c r="G75" s="228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27.6</v>
      </c>
      <c r="D76" s="226">
        <v>26.4</v>
      </c>
      <c r="E76" s="74" t="s">
        <v>135</v>
      </c>
      <c r="F76" s="112">
        <v>20</v>
      </c>
      <c r="G76" s="228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32.6</v>
      </c>
      <c r="D77" s="226">
        <v>31</v>
      </c>
      <c r="E77" s="74" t="s">
        <v>140</v>
      </c>
      <c r="F77" s="112">
        <v>150</v>
      </c>
      <c r="G77" s="228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24.2</v>
      </c>
      <c r="D78" s="226">
        <v>23.1</v>
      </c>
      <c r="E78" s="74" t="s">
        <v>145</v>
      </c>
      <c r="F78" s="113"/>
      <c r="G78" s="229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</v>
      </c>
      <c r="D79" s="226">
        <v>24</v>
      </c>
      <c r="E79" s="73" t="s">
        <v>150</v>
      </c>
      <c r="F79" s="109">
        <v>26</v>
      </c>
      <c r="G79" s="226">
        <v>19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4.88E-5</v>
      </c>
      <c r="D80" s="230">
        <v>4.9200000000000003E-5</v>
      </c>
      <c r="E80" s="74" t="s">
        <v>155</v>
      </c>
      <c r="F80" s="111">
        <v>29</v>
      </c>
      <c r="G80" s="227">
        <v>55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7" t="s">
        <v>159</v>
      </c>
      <c r="C84" s="207"/>
    </row>
    <row r="85" spans="2:16" ht="15" customHeight="1" x14ac:dyDescent="0.25">
      <c r="B85" s="187" t="s">
        <v>184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9"/>
    </row>
    <row r="86" spans="2:16" ht="15" customHeight="1" x14ac:dyDescent="0.25">
      <c r="B86" s="187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2"/>
    </row>
    <row r="89" spans="2:16" ht="15" customHeight="1" x14ac:dyDescent="0.25">
      <c r="B89" s="223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5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2026-01-11T03:15:27Z</dcterms:modified>
</cp:coreProperties>
</file>