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 l="1"/>
  <c r="G18" i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<sst xmlns="http://schemas.openxmlformats.org/spreadsheetml/2006/main" count="214" uniqueCount="198">
  <si>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</si>
  <si>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</si>
  <si>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</si>
  <si>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</si>
  <si>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</si>
  <si>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</si>
  <si>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</si>
  <si>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</si>
  <si>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</si>
  <si>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</si>
  <si>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</si>
  <si>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</si>
  <si>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</si>
  <si>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</si>
  <si>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</si>
  <si>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</si>
  <si>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</si>
  <si>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</si>
  <si>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</si>
  <si>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</si>
  <si>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</si>
  <si>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</si>
  <si>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</si>
  <si>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</si>
  <si>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</si>
  <si>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</si>
  <si>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</si>
  <si>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</si>
  <si>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</si>
  <si>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</si>
  <si>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</si>
  <si>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</si>
  <si>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</si>
  <si>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</si>
  <si>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</si>
  <si>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</si>
  <si>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</si>
  <si>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</si>
  <si>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</si>
  <si>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</si>
  <si>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</si>
  <si>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</si>
  <si>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</si>
  <si>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</si>
  <si>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</si>
  <si>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</si>
  <si>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</si>
  <si>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</si>
  <si>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</si>
  <si>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</si>
  <si>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</si>
  <si>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</si>
  <si>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</si>
  <si>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</si>
  <si>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</si>
  <si>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</si>
  <si>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</si>
  <si>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</si>
  <si>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</si>
  <si>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</si>
  <si>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</si>
  <si>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</si>
  <si>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</si>
  <si>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</si>
  <si>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</si>
  <si>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</si>
  <si>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</si>
  <si>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</si>
  <si>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</si>
  <si>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</si>
  <si>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</si>
  <si>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</si>
  <si>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</si>
  <si>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</si>
  <si>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</si>
  <si>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</si>
  <si>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</si>
  <si>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</si>
  <si>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</si>
  <si>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</si>
  <si>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</si>
  <si>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</si>
  <si>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</si>
  <si>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</si>
  <si>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</si>
  <si>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</si>
  <si>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</si>
  <si>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</si>
  <si>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</si>
  <si>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</si>
  <si>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</si>
  <si>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</si>
  <si>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</si>
  <si>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</si>
  <si>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</si>
  <si>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</si>
  <si>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</si>
  <si>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</si>
  <si>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</si>
  <si>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</si>
  <si>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</si>
  <si>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</si>
  <si>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</si>
  <si>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</si>
  <si>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</si>
  <si>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</si>
  <si>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</si>
  <si>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</si>
  <si>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</si>
  <si>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</si>
  <si>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</si>
  <si>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</si>
  <si>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</si>
  <si>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</si>
  <si>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</si>
  <si>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</si>
  <si>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</si>
  <si>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</si>
  <si>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</si>
  <si>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</si>
  <si>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</si>
  <si>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</si>
  <si>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</si>
  <si>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</si>
  <si>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</si>
  <si>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</si>
  <si>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</si>
  <si>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</si>
  <si>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</si>
  <si>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</si>
  <si>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</si>
  <si>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</si>
  <si>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</si>
  <si>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</si>
  <si>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</si>
  <si>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</si>
  <si>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</si>
  <si>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</si>
  <si>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</si>
  <si>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</si>
  <si>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</si>
  <si>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</si>
  <si>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</si>
  <si>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</si>
  <si>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</si>
  <si>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</si>
  <si>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</si>
  <si>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</si>
  <si>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</si>
  <si>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</si>
  <si>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</si>
  <si>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</si>
  <si>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</si>
  <si>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</si>
  <si>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</si>
  <si>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</si>
  <si>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</si>
  <si>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</si>
  <si>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</si>
  <si>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</si>
  <si>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</si>
  <si>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</si>
  <si>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</si>
  <si>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</si>
  <si>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</si>
  <si>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</si>
  <si>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</si>
  <si>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</si>
  <si>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</si>
  <si>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</si>
  <si>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</si>
  <si>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</si>
  <si>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</si>
  <si>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</si>
  <si>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</si>
  <si>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</si>
  <si>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</si>
  <si>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</si>
  <si>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</si>
  <si>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</si>
  <si>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</si>
  <si>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</si>
  <si>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</si>
  <si>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</si>
  <si>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</si>
  <si>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</si>
  <si>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</si>
  <si>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ENG-KSP</t>
    <phoneticPr fontId="3" type="noConversion"/>
  </si>
  <si>
    <t>윤지훈</t>
    <phoneticPr fontId="3" type="noConversion"/>
  </si>
  <si>
    <t>1) 방풍막 연결</t>
    <phoneticPr fontId="3" type="noConversion"/>
  </si>
  <si>
    <t>KAMP</t>
    <phoneticPr fontId="3" type="noConversion"/>
  </si>
  <si>
    <t>TMT</t>
    <phoneticPr fontId="3" type="noConversion"/>
  </si>
  <si>
    <t>ALL</t>
    <phoneticPr fontId="3" type="noConversion"/>
  </si>
  <si>
    <t>S</t>
    <phoneticPr fontId="3" type="noConversion"/>
  </si>
  <si>
    <t>S</t>
    <phoneticPr fontId="3" type="noConversion"/>
  </si>
  <si>
    <t>2) RA/DEC에러발생. Stow 연결되지 않아 수동 Stow 및 RA/DEC/EIB 재실행. bash RAPDAP.sh 실행으로 정상화</t>
    <phoneticPr fontId="3" type="noConversion"/>
  </si>
  <si>
    <t xml:space="preserve"> 60s/8k 45s/8k 30s/7k</t>
    <phoneticPr fontId="3" type="noConversion"/>
  </si>
  <si>
    <t xml:space="preserve"> 60s/8k 45s/8k 30s/8k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</si>
</sst>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1">
        <v>46022</v>
      </c>
      <c r="D3" s="202"/>
      <c r="E3" s="1"/>
      <c r="F3" s="1"/>
      <c r="G3" s="1"/>
      <c r="H3" s="1"/>
      <c r="I3" s="1"/>
      <c r="J3" s="1"/>
      <c r="K3" s="32" t="s">
        <v>2</v>
      </c>
      <c r="L3" s="203">
        <f>(P31-(P32+P33))/P31*100</f>
        <v>93.392070484581495</v>
      </c>
      <c r="M3" s="203"/>
      <c r="N3" s="32" t="s">
        <v>3</v>
      </c>
      <c r="O3" s="203">
        <f>(P31-P33)/P31*100</f>
        <v>93.392070484581495</v>
      </c>
      <c r="P3" s="203"/>
    </row>
    <row r="4" spans="1:16" ht="14.25" customHeight="1" x14ac:dyDescent="0.25">
      <c r="B4" s="20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1">
        <v>0.77777777777777779</v>
      </c>
      <c r="D9" s="117">
        <v>2.1</v>
      </c>
      <c r="E9" s="117">
        <v>17.2</v>
      </c>
      <c r="F9" s="117">
        <v>57</v>
      </c>
      <c r="G9" s="118" t="s">
        <v>194</v>
      </c>
      <c r="H9" s="117">
        <v>4.0999999999999996</v>
      </c>
      <c r="I9" s="118">
        <v>92</v>
      </c>
      <c r="J9" s="119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27" t="s">
        <v>22</v>
      </c>
      <c r="C10" s="121">
        <v>0.9375</v>
      </c>
      <c r="D10" s="117">
        <v>2.2000000000000002</v>
      </c>
      <c r="E10" s="117">
        <v>14.2</v>
      </c>
      <c r="F10" s="117">
        <v>73</v>
      </c>
      <c r="G10" s="118" t="s">
        <v>193</v>
      </c>
      <c r="H10" s="117">
        <v>2.4</v>
      </c>
      <c r="I10" s="124"/>
      <c r="J10" s="119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0.13680555555555554</v>
      </c>
      <c r="D11" s="128">
        <v>2.4</v>
      </c>
      <c r="E11" s="128">
        <v>12</v>
      </c>
      <c r="F11" s="128">
        <v>73</v>
      </c>
      <c r="G11" s="118" t="s">
        <v>193</v>
      </c>
      <c r="H11" s="117">
        <v>2.6</v>
      </c>
      <c r="I11" s="129"/>
      <c r="J11" s="119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23.359027777777776</v>
      </c>
      <c r="D12" s="11">
        <f>AVERAGE(D9:D11)</f>
        <v>2.2333333333333338</v>
      </c>
      <c r="E12" s="11">
        <f>AVERAGE(E9:E11)</f>
        <v>14.466666666666667</v>
      </c>
      <c r="F12" s="12">
        <f>AVERAGE(F9:F11)</f>
        <v>67.666666666666671</v>
      </c>
      <c r="G12" s="13"/>
      <c r="H12" s="14">
        <f>AVERAGE(H9:H11)</f>
        <v>3.0333333333333332</v>
      </c>
      <c r="I12" s="15"/>
      <c r="J12" s="16">
        <f>AVERAGE(J9:J11)</f>
        <v>5.666666666666667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0" t="s">
        <v>180</v>
      </c>
      <c r="D16" s="122" t="s">
        <v>174</v>
      </c>
      <c r="E16" s="118" t="s">
        <v>181</v>
      </c>
      <c r="F16" s="118" t="s">
        <v>182</v>
      </c>
      <c r="G16" s="118" t="s">
        <v>187</v>
      </c>
      <c r="H16" s="118" t="s">
        <v>190</v>
      </c>
      <c r="I16" s="118" t="s">
        <v>191</v>
      </c>
      <c r="J16" s="118" t="s">
        <v>192</v>
      </c>
      <c r="K16" s="91"/>
      <c r="L16" s="91"/>
      <c r="M16" s="91"/>
      <c r="N16" s="91"/>
      <c r="O16" s="91"/>
      <c r="P16" s="118" t="s">
        <v>173</v>
      </c>
    </row>
    <row r="17" spans="1:16" s="75" customFormat="1" ht="14.1" customHeight="1" x14ac:dyDescent="0.25">
      <c r="A17" s="31"/>
      <c r="B17" s="21" t="s">
        <v>41</v>
      </c>
      <c r="C17" s="121">
        <v>0.75069444444444444</v>
      </c>
      <c r="D17" s="121">
        <v>0.75277777777777777</v>
      </c>
      <c r="E17" s="121">
        <v>0.78611111111111109</v>
      </c>
      <c r="F17" s="121">
        <v>0.80902777777777779</v>
      </c>
      <c r="G17" s="121">
        <v>0.89583333333333337</v>
      </c>
      <c r="H17" s="121">
        <v>2.013888888888889E-2</v>
      </c>
      <c r="I17" s="121">
        <v>8.8888888888888892E-2</v>
      </c>
      <c r="J17" s="121">
        <v>0.11319444444444444</v>
      </c>
      <c r="K17" s="126"/>
      <c r="L17" s="126"/>
      <c r="M17" s="126"/>
      <c r="N17" s="126"/>
      <c r="O17" s="126"/>
      <c r="P17" s="121">
        <v>0.12916666666666668</v>
      </c>
    </row>
    <row r="18" spans="1:16" s="75" customFormat="1" ht="14.1" customHeight="1" x14ac:dyDescent="0.25">
      <c r="A18" s="31"/>
      <c r="B18" s="21" t="s">
        <v>42</v>
      </c>
      <c r="C18" s="118">
        <v>11566</v>
      </c>
      <c r="D18" s="118">
        <f>C18+1</f>
        <v>11567</v>
      </c>
      <c r="E18" s="118">
        <f>D19+1</f>
        <v>11572</v>
      </c>
      <c r="F18" s="118">
        <f t="shared" ref="F18" si="0">E19+1</f>
        <v>11584</v>
      </c>
      <c r="G18" s="118">
        <f>F19+1</f>
        <v>11636</v>
      </c>
      <c r="H18" s="118">
        <f t="shared" ref="H18:J18" si="1">G19+1</f>
        <v>11712</v>
      </c>
      <c r="I18" s="118">
        <f t="shared" si="1"/>
        <v>11738</v>
      </c>
      <c r="J18" s="118">
        <f t="shared" si="1"/>
        <v>11750</v>
      </c>
      <c r="K18" s="91"/>
      <c r="L18" s="91"/>
      <c r="M18" s="91"/>
      <c r="N18" s="91"/>
      <c r="O18" s="91"/>
      <c r="P18" s="118">
        <f>MAX(C18:O19)+1</f>
        <v>11761</v>
      </c>
    </row>
    <row r="19" spans="1:16" s="75" customFormat="1" ht="14.1" customHeight="1" thickBot="1" x14ac:dyDescent="0.3">
      <c r="A19" s="31"/>
      <c r="B19" s="9" t="s">
        <v>43</v>
      </c>
      <c r="C19" s="79"/>
      <c r="D19" s="118">
        <v>11571</v>
      </c>
      <c r="E19" s="123">
        <v>11583</v>
      </c>
      <c r="F19" s="123">
        <v>11635</v>
      </c>
      <c r="G19" s="123">
        <v>11711</v>
      </c>
      <c r="H19" s="123">
        <v>11737</v>
      </c>
      <c r="I19" s="123">
        <v>11749</v>
      </c>
      <c r="J19" s="123">
        <v>11760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5</v>
      </c>
      <c r="E20" s="97">
        <f t="shared" si="2"/>
        <v>12</v>
      </c>
      <c r="F20" s="97">
        <f t="shared" si="2"/>
        <v>52</v>
      </c>
      <c r="G20" s="97">
        <f t="shared" si="2"/>
        <v>76</v>
      </c>
      <c r="H20" s="84">
        <f t="shared" si="2"/>
        <v>26</v>
      </c>
      <c r="I20" s="84">
        <f t="shared" si="2"/>
        <v>12</v>
      </c>
      <c r="J20" s="84">
        <f t="shared" si="2"/>
        <v>11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8" t="s">
        <v>45</v>
      </c>
      <c r="C22" s="21" t="s">
        <v>21</v>
      </c>
      <c r="D22" s="21" t="s">
        <v>23</v>
      </c>
      <c r="E22" s="21" t="s">
        <v>46</v>
      </c>
      <c r="F22" s="209" t="s">
        <v>47</v>
      </c>
      <c r="G22" s="209"/>
      <c r="H22" s="209"/>
      <c r="I22" s="209"/>
      <c r="J22" s="21" t="s">
        <v>21</v>
      </c>
      <c r="K22" s="21" t="s">
        <v>23</v>
      </c>
      <c r="L22" s="21" t="s">
        <v>46</v>
      </c>
      <c r="M22" s="209" t="s">
        <v>47</v>
      </c>
      <c r="N22" s="209"/>
      <c r="O22" s="209"/>
      <c r="P22" s="209"/>
    </row>
    <row r="23" spans="1:16" ht="13.5" customHeight="1" x14ac:dyDescent="0.25">
      <c r="B23" s="208"/>
      <c r="C23" s="121"/>
      <c r="D23" s="121"/>
      <c r="E23" s="118" t="s">
        <v>183</v>
      </c>
      <c r="F23" s="207" t="s">
        <v>186</v>
      </c>
      <c r="G23" s="207"/>
      <c r="H23" s="207"/>
      <c r="I23" s="207"/>
      <c r="J23" s="121">
        <v>0.11319444444444444</v>
      </c>
      <c r="K23" s="121">
        <v>0.1173611111111111</v>
      </c>
      <c r="L23" s="118" t="s">
        <v>178</v>
      </c>
      <c r="M23" s="207" t="s">
        <v>196</v>
      </c>
      <c r="N23" s="207"/>
      <c r="O23" s="207"/>
      <c r="P23" s="207"/>
    </row>
    <row r="24" spans="1:16" ht="13.5" customHeight="1" x14ac:dyDescent="0.25">
      <c r="B24" s="208"/>
      <c r="C24" s="121"/>
      <c r="D24" s="121"/>
      <c r="E24" s="118" t="s">
        <v>172</v>
      </c>
      <c r="F24" s="207" t="s">
        <v>185</v>
      </c>
      <c r="G24" s="207"/>
      <c r="H24" s="207"/>
      <c r="I24" s="207"/>
      <c r="J24" s="133"/>
      <c r="K24" s="133"/>
      <c r="L24" s="118" t="s">
        <v>179</v>
      </c>
      <c r="M24" s="207" t="s">
        <v>185</v>
      </c>
      <c r="N24" s="207"/>
      <c r="O24" s="207"/>
      <c r="P24" s="207"/>
    </row>
    <row r="25" spans="1:16" ht="13.5" customHeight="1" x14ac:dyDescent="0.25">
      <c r="B25" s="208"/>
      <c r="C25" s="121"/>
      <c r="D25" s="121"/>
      <c r="E25" s="118" t="s">
        <v>177</v>
      </c>
      <c r="F25" s="207" t="s">
        <v>185</v>
      </c>
      <c r="G25" s="207"/>
      <c r="H25" s="207"/>
      <c r="I25" s="207"/>
      <c r="J25" s="121">
        <v>0.1173611111111111</v>
      </c>
      <c r="K25" s="121">
        <v>0.12152777777777778</v>
      </c>
      <c r="L25" s="118" t="s">
        <v>172</v>
      </c>
      <c r="M25" s="207" t="s">
        <v>197</v>
      </c>
      <c r="N25" s="207"/>
      <c r="O25" s="207"/>
      <c r="P25" s="207"/>
    </row>
    <row r="26" spans="1:16" ht="13.5" customHeight="1" x14ac:dyDescent="0.25">
      <c r="B26" s="208"/>
      <c r="C26" s="133"/>
      <c r="D26" s="133"/>
      <c r="E26" s="118" t="s">
        <v>176</v>
      </c>
      <c r="F26" s="207" t="s">
        <v>185</v>
      </c>
      <c r="G26" s="207"/>
      <c r="H26" s="207"/>
      <c r="I26" s="207"/>
      <c r="J26" s="133"/>
      <c r="K26" s="133"/>
      <c r="L26" s="118" t="s">
        <v>175</v>
      </c>
      <c r="M26" s="207" t="s">
        <v>185</v>
      </c>
      <c r="N26" s="207"/>
      <c r="O26" s="207"/>
      <c r="P26" s="207"/>
    </row>
    <row r="27" spans="1:16" ht="13.5" customHeight="1" x14ac:dyDescent="0.25">
      <c r="B27" s="1"/>
      <c r="C27" s="92"/>
      <c r="D27" s="92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200" t="s">
        <v>48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8"/>
      <c r="D30" s="116">
        <v>8.3333333333333329E-2</v>
      </c>
      <c r="E30" s="116">
        <v>6.25E-2</v>
      </c>
      <c r="F30" s="116"/>
      <c r="G30" s="116"/>
      <c r="H30" s="116"/>
      <c r="I30" s="116"/>
      <c r="J30" s="116"/>
      <c r="K30" s="132"/>
      <c r="L30" s="116"/>
      <c r="M30" s="116"/>
      <c r="N30" s="116"/>
      <c r="O30" s="116">
        <v>0.12430555555555556</v>
      </c>
      <c r="P30" s="98">
        <f>SUM(C30:J30,L30:N30)</f>
        <v>0.14583333333333331</v>
      </c>
    </row>
    <row r="31" spans="1:16" ht="14.1" customHeight="1" x14ac:dyDescent="0.25">
      <c r="B31" s="22" t="s">
        <v>167</v>
      </c>
      <c r="C31" s="109"/>
      <c r="D31" s="130">
        <v>0.21111111111111111</v>
      </c>
      <c r="E31" s="130">
        <v>6.25E-2</v>
      </c>
      <c r="F31" s="100"/>
      <c r="G31" s="100"/>
      <c r="H31" s="100"/>
      <c r="I31" s="100"/>
      <c r="J31" s="100"/>
      <c r="K31" s="130">
        <v>4.1666666666666664E-2</v>
      </c>
      <c r="L31" s="100"/>
      <c r="M31" s="100"/>
      <c r="N31" s="100"/>
      <c r="O31" s="101"/>
      <c r="P31" s="98">
        <f>SUM(C31:N31)</f>
        <v>0.31527777777777782</v>
      </c>
    </row>
    <row r="32" spans="1:16" ht="14.1" customHeight="1" x14ac:dyDescent="0.25">
      <c r="B32" s="22" t="s">
        <v>63</v>
      </c>
      <c r="C32" s="110"/>
      <c r="D32" s="102"/>
      <c r="E32" s="134"/>
      <c r="F32" s="102"/>
      <c r="G32" s="102"/>
      <c r="H32" s="102"/>
      <c r="I32" s="102"/>
      <c r="J32" s="102"/>
      <c r="K32" s="102"/>
      <c r="L32" s="102"/>
      <c r="M32" s="102"/>
      <c r="N32" s="102"/>
      <c r="O32" s="106"/>
      <c r="P32" s="98">
        <f>SUM(C32:N32)</f>
        <v>0</v>
      </c>
    </row>
    <row r="33" spans="2:16" ht="14.1" customHeight="1" thickBot="1" x14ac:dyDescent="0.3">
      <c r="B33" s="22" t="s">
        <v>64</v>
      </c>
      <c r="C33" s="107"/>
      <c r="D33" s="103"/>
      <c r="E33" s="135">
        <v>2.0833333333333332E-2</v>
      </c>
      <c r="F33" s="103"/>
      <c r="G33" s="103"/>
      <c r="H33" s="103"/>
      <c r="I33" s="103"/>
      <c r="J33" s="103"/>
      <c r="K33" s="103"/>
      <c r="L33" s="103"/>
      <c r="M33" s="103"/>
      <c r="N33" s="103"/>
      <c r="O33" s="104"/>
      <c r="P33" s="99">
        <f>SUM(C33:N33)</f>
        <v>2.0833333333333332E-2</v>
      </c>
    </row>
    <row r="34" spans="2:16" ht="14.1" customHeight="1" x14ac:dyDescent="0.25">
      <c r="B34" s="69" t="s">
        <v>165</v>
      </c>
      <c r="C34" s="93">
        <f>C31-C32-C33</f>
        <v>0</v>
      </c>
      <c r="D34" s="125">
        <f t="shared" ref="D34:P34" si="3">D31-D32-D33</f>
        <v>0.21111111111111111</v>
      </c>
      <c r="E34" s="93">
        <f t="shared" si="3"/>
        <v>4.1666666666666671E-2</v>
      </c>
      <c r="F34" s="93">
        <f t="shared" si="3"/>
        <v>0</v>
      </c>
      <c r="G34" s="93">
        <f t="shared" si="3"/>
        <v>0</v>
      </c>
      <c r="H34" s="93">
        <f t="shared" si="3"/>
        <v>0</v>
      </c>
      <c r="I34" s="93">
        <f t="shared" si="3"/>
        <v>0</v>
      </c>
      <c r="J34" s="93">
        <f t="shared" si="3"/>
        <v>0</v>
      </c>
      <c r="K34" s="93">
        <f t="shared" si="3"/>
        <v>4.1666666666666664E-2</v>
      </c>
      <c r="L34" s="93">
        <f t="shared" si="3"/>
        <v>0</v>
      </c>
      <c r="M34" s="93">
        <f t="shared" si="3"/>
        <v>0</v>
      </c>
      <c r="N34" s="93">
        <f t="shared" si="3"/>
        <v>0</v>
      </c>
      <c r="O34" s="94"/>
      <c r="P34" s="95">
        <f t="shared" si="3"/>
        <v>0.29444444444444451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65</v>
      </c>
      <c r="C36" s="195"/>
      <c r="D36" s="196"/>
      <c r="E36" s="195"/>
      <c r="F36" s="196"/>
      <c r="G36" s="197"/>
      <c r="H36" s="198"/>
      <c r="I36" s="199"/>
      <c r="J36" s="196"/>
      <c r="K36" s="199"/>
      <c r="L36" s="196"/>
      <c r="M36" s="199"/>
      <c r="N36" s="196"/>
      <c r="O36" s="189"/>
      <c r="P36" s="189"/>
    </row>
    <row r="37" spans="2:16" ht="18" customHeight="1" x14ac:dyDescent="0.25">
      <c r="B37" s="192"/>
      <c r="C37" s="210"/>
      <c r="D37" s="210"/>
      <c r="E37" s="190"/>
      <c r="F37" s="189"/>
      <c r="G37" s="194"/>
      <c r="H37" s="189"/>
      <c r="I37" s="190"/>
      <c r="J37" s="189"/>
      <c r="K37" s="190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90"/>
      <c r="F38" s="189"/>
      <c r="G38" s="190"/>
      <c r="H38" s="189"/>
      <c r="I38" s="190"/>
      <c r="J38" s="189"/>
      <c r="K38" s="190"/>
      <c r="L38" s="189"/>
      <c r="M38" s="190"/>
      <c r="N38" s="189"/>
      <c r="O38" s="189"/>
      <c r="P38" s="189"/>
    </row>
    <row r="39" spans="2:16" ht="18" customHeight="1" x14ac:dyDescent="0.25">
      <c r="B39" s="192"/>
      <c r="C39" s="189"/>
      <c r="D39" s="189"/>
      <c r="E39" s="190"/>
      <c r="F39" s="189"/>
      <c r="G39" s="194"/>
      <c r="H39" s="189"/>
      <c r="I39" s="190"/>
      <c r="J39" s="189"/>
      <c r="K39" s="190"/>
      <c r="L39" s="189"/>
      <c r="M39" s="194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66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80" t="s">
        <v>184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2"/>
    </row>
    <row r="45" spans="2:16" ht="14.1" customHeight="1" x14ac:dyDescent="0.25"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1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3"/>
    </row>
    <row r="49" spans="2:16" ht="14.1" customHeight="1" x14ac:dyDescent="0.25">
      <c r="B49" s="161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3"/>
    </row>
    <row r="50" spans="2:16" ht="14.1" customHeight="1" x14ac:dyDescent="0.25">
      <c r="B50" s="161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3"/>
    </row>
    <row r="51" spans="2:16" ht="14.1" customHeight="1" x14ac:dyDescent="0.25">
      <c r="B51" s="161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3"/>
    </row>
    <row r="52" spans="2:16" ht="14.1" customHeight="1" thickBot="1" x14ac:dyDescent="0.3">
      <c r="B52" s="164"/>
      <c r="C52" s="165"/>
      <c r="D52" s="162"/>
      <c r="E52" s="162"/>
      <c r="F52" s="162"/>
      <c r="G52" s="165"/>
      <c r="H52" s="165"/>
      <c r="I52" s="165"/>
      <c r="J52" s="165"/>
      <c r="K52" s="165"/>
      <c r="L52" s="165"/>
      <c r="M52" s="165"/>
      <c r="N52" s="165"/>
      <c r="O52" s="165"/>
      <c r="P52" s="166"/>
    </row>
    <row r="53" spans="2:16" ht="14.1" customHeight="1" thickTop="1" thickBot="1" x14ac:dyDescent="0.3">
      <c r="B53" s="167" t="s">
        <v>164</v>
      </c>
      <c r="C53" s="168"/>
      <c r="D53" s="89"/>
      <c r="E53" s="89"/>
      <c r="F53" s="89"/>
      <c r="G53" s="171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" customHeight="1" thickTop="1" thickBot="1" x14ac:dyDescent="0.3">
      <c r="B54" s="169" t="s">
        <v>163</v>
      </c>
      <c r="C54" s="170"/>
      <c r="D54" s="170"/>
      <c r="E54" s="170"/>
      <c r="F54" s="89"/>
      <c r="G54" s="174"/>
      <c r="H54" s="175"/>
      <c r="I54" s="175"/>
      <c r="J54" s="175"/>
      <c r="K54" s="175"/>
      <c r="L54" s="175"/>
      <c r="M54" s="175"/>
      <c r="N54" s="175"/>
      <c r="O54" s="175"/>
      <c r="P54" s="176"/>
    </row>
    <row r="55" spans="2:16" ht="13.5" customHeight="1" thickTop="1" x14ac:dyDescent="0.25"/>
    <row r="56" spans="2:16" ht="17.25" customHeight="1" x14ac:dyDescent="0.25">
      <c r="B56" s="148" t="s">
        <v>67</v>
      </c>
      <c r="C56" s="14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9" t="s">
        <v>68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1"/>
      <c r="N57" s="152" t="s">
        <v>69</v>
      </c>
      <c r="O57" s="150"/>
      <c r="P57" s="153"/>
    </row>
    <row r="58" spans="2:16" ht="17.100000000000001" customHeight="1" x14ac:dyDescent="0.25">
      <c r="B58" s="154" t="s">
        <v>70</v>
      </c>
      <c r="C58" s="155"/>
      <c r="D58" s="156"/>
      <c r="E58" s="154" t="s">
        <v>71</v>
      </c>
      <c r="F58" s="155"/>
      <c r="G58" s="156"/>
      <c r="H58" s="155" t="s">
        <v>72</v>
      </c>
      <c r="I58" s="155"/>
      <c r="J58" s="155"/>
      <c r="K58" s="157" t="s">
        <v>73</v>
      </c>
      <c r="L58" s="155"/>
      <c r="M58" s="158"/>
      <c r="N58" s="159"/>
      <c r="O58" s="155"/>
      <c r="P58" s="160"/>
    </row>
    <row r="59" spans="2:16" ht="20.100000000000001" customHeight="1" x14ac:dyDescent="0.25">
      <c r="B59" s="136" t="s">
        <v>74</v>
      </c>
      <c r="C59" s="137"/>
      <c r="D59" s="29" t="b">
        <v>1</v>
      </c>
      <c r="E59" s="136" t="s">
        <v>75</v>
      </c>
      <c r="F59" s="137"/>
      <c r="G59" s="29" t="b">
        <v>1</v>
      </c>
      <c r="H59" s="144" t="s">
        <v>76</v>
      </c>
      <c r="I59" s="137"/>
      <c r="J59" s="29" t="b">
        <v>1</v>
      </c>
      <c r="K59" s="144" t="s">
        <v>77</v>
      </c>
      <c r="L59" s="137"/>
      <c r="M59" s="29" t="b">
        <v>1</v>
      </c>
      <c r="N59" s="145" t="s">
        <v>78</v>
      </c>
      <c r="O59" s="137"/>
      <c r="P59" s="29" t="b">
        <v>1</v>
      </c>
    </row>
    <row r="60" spans="2:16" ht="20.100000000000001" customHeight="1" x14ac:dyDescent="0.25">
      <c r="B60" s="136" t="s">
        <v>79</v>
      </c>
      <c r="C60" s="137"/>
      <c r="D60" s="29" t="b">
        <v>1</v>
      </c>
      <c r="E60" s="136" t="s">
        <v>80</v>
      </c>
      <c r="F60" s="137"/>
      <c r="G60" s="29" t="b">
        <v>1</v>
      </c>
      <c r="H60" s="144" t="s">
        <v>81</v>
      </c>
      <c r="I60" s="137"/>
      <c r="J60" s="29" t="b">
        <v>1</v>
      </c>
      <c r="K60" s="144" t="s">
        <v>82</v>
      </c>
      <c r="L60" s="137"/>
      <c r="M60" s="29" t="b">
        <v>1</v>
      </c>
      <c r="N60" s="145" t="s">
        <v>83</v>
      </c>
      <c r="O60" s="137"/>
      <c r="P60" s="29" t="b">
        <v>1</v>
      </c>
    </row>
    <row r="61" spans="2:16" ht="20.100000000000001" customHeight="1" x14ac:dyDescent="0.25">
      <c r="B61" s="136" t="s">
        <v>84</v>
      </c>
      <c r="C61" s="137"/>
      <c r="D61" s="29" t="b">
        <v>1</v>
      </c>
      <c r="E61" s="136" t="s">
        <v>85</v>
      </c>
      <c r="F61" s="137"/>
      <c r="G61" s="29" t="b">
        <v>1</v>
      </c>
      <c r="H61" s="144" t="s">
        <v>86</v>
      </c>
      <c r="I61" s="137"/>
      <c r="J61" s="29" t="b">
        <v>1</v>
      </c>
      <c r="K61" s="144" t="s">
        <v>87</v>
      </c>
      <c r="L61" s="137"/>
      <c r="M61" s="29" t="b">
        <v>1</v>
      </c>
      <c r="N61" s="145" t="s">
        <v>88</v>
      </c>
      <c r="O61" s="137"/>
      <c r="P61" s="29" t="b">
        <v>1</v>
      </c>
    </row>
    <row r="62" spans="2:16" ht="20.100000000000001" customHeight="1" x14ac:dyDescent="0.25">
      <c r="B62" s="144" t="s">
        <v>86</v>
      </c>
      <c r="C62" s="137"/>
      <c r="D62" s="29" t="b">
        <v>1</v>
      </c>
      <c r="E62" s="136" t="s">
        <v>89</v>
      </c>
      <c r="F62" s="137"/>
      <c r="G62" s="29" t="b">
        <v>1</v>
      </c>
      <c r="H62" s="144" t="s">
        <v>90</v>
      </c>
      <c r="I62" s="137"/>
      <c r="J62" s="29" t="b">
        <v>0</v>
      </c>
      <c r="K62" s="144" t="s">
        <v>91</v>
      </c>
      <c r="L62" s="137"/>
      <c r="M62" s="29" t="b">
        <v>1</v>
      </c>
      <c r="N62" s="145" t="s">
        <v>81</v>
      </c>
      <c r="O62" s="137"/>
      <c r="P62" s="29" t="b">
        <v>1</v>
      </c>
    </row>
    <row r="63" spans="2:16" ht="20.100000000000001" customHeight="1" x14ac:dyDescent="0.25">
      <c r="B63" s="144" t="s">
        <v>92</v>
      </c>
      <c r="C63" s="137"/>
      <c r="D63" s="29" t="b">
        <v>1</v>
      </c>
      <c r="E63" s="136" t="s">
        <v>93</v>
      </c>
      <c r="F63" s="137"/>
      <c r="G63" s="29" t="b">
        <v>1</v>
      </c>
      <c r="H63" s="34"/>
      <c r="I63" s="35"/>
      <c r="J63" s="36"/>
      <c r="K63" s="144" t="s">
        <v>94</v>
      </c>
      <c r="L63" s="137"/>
      <c r="M63" s="29" t="b">
        <v>1</v>
      </c>
      <c r="N63" s="145" t="s">
        <v>162</v>
      </c>
      <c r="O63" s="137"/>
      <c r="P63" s="29" t="b">
        <v>1</v>
      </c>
    </row>
    <row r="64" spans="2:16" ht="20.100000000000001" customHeight="1" x14ac:dyDescent="0.25">
      <c r="B64" s="144" t="s">
        <v>95</v>
      </c>
      <c r="C64" s="137"/>
      <c r="D64" s="29" t="b">
        <v>0</v>
      </c>
      <c r="E64" s="136" t="s">
        <v>96</v>
      </c>
      <c r="F64" s="137"/>
      <c r="G64" s="29" t="b">
        <v>1</v>
      </c>
      <c r="H64" s="37"/>
      <c r="I64" s="38"/>
      <c r="J64" s="39"/>
      <c r="K64" s="146" t="s">
        <v>97</v>
      </c>
      <c r="L64" s="14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6" t="s">
        <v>160</v>
      </c>
      <c r="F65" s="13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8" t="s">
        <v>103</v>
      </c>
      <c r="C69" s="138"/>
      <c r="D69" s="47"/>
      <c r="E69" s="47"/>
      <c r="F69" s="140" t="s">
        <v>104</v>
      </c>
      <c r="G69" s="142" t="s">
        <v>105</v>
      </c>
      <c r="H69" s="47"/>
      <c r="I69" s="138" t="s">
        <v>106</v>
      </c>
      <c r="J69" s="13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9"/>
      <c r="C70" s="139"/>
      <c r="D70" s="51"/>
      <c r="E70" s="52"/>
      <c r="F70" s="141"/>
      <c r="G70" s="143"/>
      <c r="H70" s="53"/>
      <c r="I70" s="139"/>
      <c r="J70" s="13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2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1">
        <v>-151.4</v>
      </c>
      <c r="D72" s="111">
        <v>-154.6</v>
      </c>
      <c r="E72" s="73" t="s">
        <v>116</v>
      </c>
      <c r="F72" s="111">
        <v>24.2</v>
      </c>
      <c r="G72" s="111">
        <v>21.5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1">
        <v>-129</v>
      </c>
      <c r="D73" s="111">
        <v>-132.30000000000001</v>
      </c>
      <c r="E73" s="74" t="s">
        <v>120</v>
      </c>
      <c r="F73" s="113">
        <v>27.5</v>
      </c>
      <c r="G73" s="113">
        <v>40.1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1">
        <v>-209.1</v>
      </c>
      <c r="D74" s="111">
        <v>-210.8</v>
      </c>
      <c r="E74" s="74" t="s">
        <v>125</v>
      </c>
      <c r="F74" s="114">
        <v>20</v>
      </c>
      <c r="G74" s="11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1">
        <v>-108.3</v>
      </c>
      <c r="D75" s="111">
        <v>-112.7</v>
      </c>
      <c r="E75" s="74" t="s">
        <v>130</v>
      </c>
      <c r="F75" s="114">
        <v>40</v>
      </c>
      <c r="G75" s="114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1">
        <v>28.7</v>
      </c>
      <c r="D76" s="111">
        <v>25.6</v>
      </c>
      <c r="E76" s="74" t="s">
        <v>135</v>
      </c>
      <c r="F76" s="114">
        <v>20</v>
      </c>
      <c r="G76" s="11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1">
        <v>33.5</v>
      </c>
      <c r="D77" s="111">
        <v>29.9</v>
      </c>
      <c r="E77" s="74" t="s">
        <v>140</v>
      </c>
      <c r="F77" s="114">
        <v>150</v>
      </c>
      <c r="G77" s="11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1">
        <v>25.4</v>
      </c>
      <c r="D78" s="111">
        <v>22.3</v>
      </c>
      <c r="E78" s="74" t="s">
        <v>145</v>
      </c>
      <c r="F78" s="115"/>
      <c r="G78" s="11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1">
        <v>26.2</v>
      </c>
      <c r="D79" s="111">
        <v>23.2</v>
      </c>
      <c r="E79" s="73" t="s">
        <v>150</v>
      </c>
      <c r="F79" s="111">
        <v>23.6</v>
      </c>
      <c r="G79" s="111">
        <v>16.5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2">
        <v>4.8000000000000001E-5</v>
      </c>
      <c r="D80" s="112">
        <v>4.7800000000000003E-5</v>
      </c>
      <c r="E80" s="74" t="s">
        <v>155</v>
      </c>
      <c r="F80" s="113">
        <v>33</v>
      </c>
      <c r="G80" s="113">
        <v>68.099999999999994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4" t="s">
        <v>159</v>
      </c>
      <c r="C84" s="204"/>
    </row>
    <row r="85" spans="2:16" ht="15" customHeight="1" x14ac:dyDescent="0.25">
      <c r="B85" s="180" t="s">
        <v>189</v>
      </c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6"/>
    </row>
    <row r="86" spans="2:16" ht="15" customHeight="1" x14ac:dyDescent="0.25">
      <c r="B86" s="180" t="s">
        <v>195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2"/>
    </row>
    <row r="87" spans="2:16" ht="15" customHeight="1" x14ac:dyDescent="0.25">
      <c r="B87" s="211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3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2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2026-01-01T03:17:07Z</dcterms:modified>
</cp:coreProperties>
</file>