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9" i="1" s="1"/>
  <c r="I18" i="1" s="1"/>
  <c r="I19" i="1" s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<sst xmlns="http://schemas.openxmlformats.org/spreadsheetml/2006/main" count="212" uniqueCount="195">
  <si>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</si>
  <si>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</si>
  <si>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</si>
  <si>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</si>
  <si>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</si>
  <si>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</si>
  <si>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</si>
  <si>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</si>
  <si>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</si>
  <si>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</si>
  <si>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</si>
  <si>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</si>
  <si>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</si>
  <si>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</si>
  <si>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</si>
  <si>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</si>
  <si>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</si>
  <si>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</si>
  <si>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</si>
  <si>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</si>
  <si>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</si>
  <si>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</si>
  <si>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</si>
  <si>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</si>
  <si>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</si>
  <si>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</si>
  <si>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</si>
  <si>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</si>
  <si>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</si>
  <si>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</si>
  <si>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</si>
  <si>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</si>
  <si>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</si>
  <si>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</si>
  <si>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</si>
  <si>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</si>
  <si>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</si>
  <si>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</si>
  <si>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</si>
  <si>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</si>
  <si>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</si>
  <si>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</si>
  <si>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</si>
  <si>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</si>
  <si>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</si>
  <si>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</si>
  <si>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</si>
  <si>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</si>
  <si>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</si>
  <si>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</si>
  <si>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</si>
  <si>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</si>
  <si>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</si>
  <si>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</si>
  <si>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</si>
  <si>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</si>
  <si>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</si>
  <si>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</si>
  <si>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</si>
  <si>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</si>
  <si>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</si>
  <si>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</si>
  <si>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</si>
  <si>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</si>
  <si>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</si>
  <si>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</si>
  <si>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</si>
  <si>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</si>
  <si>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</si>
  <si>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</si>
  <si>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</si>
  <si>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</si>
  <si>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</si>
  <si>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</si>
  <si>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</si>
  <si>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</si>
  <si>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</si>
  <si>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</si>
  <si>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</si>
  <si>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</si>
  <si>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</si>
  <si>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</si>
  <si>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</si>
  <si>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</si>
  <si>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</si>
  <si>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</si>
  <si>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</si>
  <si>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</si>
  <si>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</si>
  <si>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</si>
  <si>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</si>
  <si>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</si>
  <si>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</si>
  <si>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</si>
  <si>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</si>
  <si>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</si>
  <si>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</si>
  <si>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</si>
  <si>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</si>
  <si>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</si>
  <si>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</si>
  <si>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</si>
  <si>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</si>
  <si>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</si>
  <si>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</si>
  <si>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</si>
  <si>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</si>
  <si>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</si>
  <si>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</si>
  <si>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</si>
  <si>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</si>
  <si>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</si>
  <si>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</si>
  <si>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</si>
  <si>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</si>
  <si>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</si>
  <si>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</si>
  <si>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</si>
  <si>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</si>
  <si>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</si>
  <si>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</si>
  <si>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</si>
  <si>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</si>
  <si>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</si>
  <si>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</si>
  <si>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</si>
  <si>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</si>
  <si>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</si>
  <si>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</si>
  <si>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</si>
  <si>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</si>
  <si>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</si>
  <si>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</si>
  <si>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</si>
  <si>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</si>
  <si>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</si>
  <si>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</si>
  <si>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</si>
  <si>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</si>
  <si>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</si>
  <si>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</si>
  <si>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</si>
  <si>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</si>
  <si>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</si>
  <si>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</si>
  <si>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</si>
  <si>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</si>
  <si>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</si>
  <si>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</si>
  <si>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</si>
  <si>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</si>
  <si>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</si>
  <si>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</si>
  <si>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</si>
  <si>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</si>
  <si>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</si>
  <si>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</si>
  <si>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</si>
  <si>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</si>
  <si>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</si>
  <si>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</si>
  <si>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</si>
  <si>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</si>
  <si>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</si>
  <si>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</si>
  <si>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</si>
  <si>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</si>
  <si>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</si>
  <si>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</si>
  <si>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</si>
  <si>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</si>
  <si>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</si>
  <si>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</si>
  <si>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</si>
  <si>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</si>
  <si>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</si>
  <si>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</si>
  <si>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</si>
  <si>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</si>
  <si>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</si>
  <si>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</si>
  <si>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</si>
  <si>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</si>
  <si>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</si>
  <si>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KAMP</t>
    <phoneticPr fontId="3" type="noConversion"/>
  </si>
  <si>
    <t>ENG-KSP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</si>
  <si>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</si>
  <si>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</si>
  <si>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</si>
  <si>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20s/37k 22s/26k 32s/24k 47s/24k</t>
    <phoneticPr fontId="3" type="noConversion"/>
  </si>
  <si>
    <t>E</t>
    <phoneticPr fontId="3" type="noConversion"/>
  </si>
  <si>
    <t>20s/25k 30s/20k 60s/25k</t>
    <phoneticPr fontId="3" type="noConversion"/>
  </si>
  <si>
    <t>E</t>
    <phoneticPr fontId="3" type="noConversion"/>
  </si>
  <si>
    <t>M_061558-061559:T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</si>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</sst>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C68" sqref="C68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2" t="s">
        <v>0</v>
      </c>
      <c r="C2" s="20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3">
        <v>45946</v>
      </c>
      <c r="D3" s="204"/>
      <c r="E3" s="1"/>
      <c r="F3" s="1"/>
      <c r="G3" s="1"/>
      <c r="H3" s="1"/>
      <c r="I3" s="1"/>
      <c r="J3" s="1"/>
      <c r="K3" s="32" t="s">
        <v>2</v>
      </c>
      <c r="L3" s="205">
        <f>(P31-(P32+P33))/P31*100</f>
        <v>100</v>
      </c>
      <c r="M3" s="205"/>
      <c r="N3" s="32" t="s">
        <v>3</v>
      </c>
      <c r="O3" s="205">
        <f>(P31-P33)/P31*100</f>
        <v>100</v>
      </c>
      <c r="P3" s="205"/>
    </row>
    <row r="4" spans="1:16" ht="14.25" customHeight="1" x14ac:dyDescent="0.25">
      <c r="B4" s="20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2" t="s">
        <v>6</v>
      </c>
      <c r="C7" s="20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122">
        <v>2.2999999999999998</v>
      </c>
      <c r="E9" s="122">
        <v>9</v>
      </c>
      <c r="F9" s="122">
        <v>46</v>
      </c>
      <c r="G9" s="119" t="s">
        <v>190</v>
      </c>
      <c r="H9" s="122">
        <v>6</v>
      </c>
      <c r="I9" s="119">
        <v>27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0.9375</v>
      </c>
      <c r="D10" s="122">
        <v>2.34</v>
      </c>
      <c r="E10" s="122">
        <v>5</v>
      </c>
      <c r="F10" s="122">
        <v>65</v>
      </c>
      <c r="G10" s="119" t="s">
        <v>192</v>
      </c>
      <c r="H10" s="122">
        <v>2.7</v>
      </c>
      <c r="I10" s="128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6">
        <v>0.125</v>
      </c>
      <c r="D11" s="125">
        <v>1.6</v>
      </c>
      <c r="E11" s="125">
        <v>7</v>
      </c>
      <c r="F11" s="125">
        <v>48</v>
      </c>
      <c r="G11" s="119" t="s">
        <v>194</v>
      </c>
      <c r="H11" s="122">
        <v>5</v>
      </c>
      <c r="I11" s="129"/>
      <c r="J11" s="12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23.395833333333332</v>
      </c>
      <c r="D12" s="11">
        <f>AVERAGE(D9:D11)</f>
        <v>2.08</v>
      </c>
      <c r="E12" s="11">
        <f>AVERAGE(E9:E11)</f>
        <v>7</v>
      </c>
      <c r="F12" s="12">
        <f>AVERAGE(F9:F11)</f>
        <v>53</v>
      </c>
      <c r="G12" s="13"/>
      <c r="H12" s="14">
        <f>AVERAGE(H9:H11)</f>
        <v>4.5666666666666664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2" t="s">
        <v>25</v>
      </c>
      <c r="C14" s="20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184</v>
      </c>
      <c r="G16" s="119" t="s">
        <v>185</v>
      </c>
      <c r="H16" s="119" t="s">
        <v>188</v>
      </c>
      <c r="I16" s="119" t="s">
        <v>176</v>
      </c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0.64583333333333337</v>
      </c>
      <c r="D17" s="118">
        <v>0.6479166666666667</v>
      </c>
      <c r="E17" s="134">
        <v>0.72916666666666663</v>
      </c>
      <c r="F17" s="134">
        <v>0.81944444444444453</v>
      </c>
      <c r="G17" s="134">
        <v>0.8833333333333333</v>
      </c>
      <c r="H17" s="134">
        <v>0.1111111111111111</v>
      </c>
      <c r="I17" s="134">
        <v>0.13055555555555556</v>
      </c>
      <c r="J17" s="92"/>
      <c r="K17" s="92"/>
      <c r="L17" s="92"/>
      <c r="M17" s="92"/>
      <c r="N17" s="92"/>
      <c r="O17" s="92"/>
      <c r="P17" s="134">
        <v>0.13541666666666666</v>
      </c>
    </row>
    <row r="18" spans="1:16" s="75" customFormat="1" ht="14.1" customHeight="1" x14ac:dyDescent="0.25">
      <c r="A18" s="31"/>
      <c r="B18" s="21" t="s">
        <v>42</v>
      </c>
      <c r="C18" s="119">
        <v>61338</v>
      </c>
      <c r="D18" s="119">
        <f>C18+1</f>
        <v>61339</v>
      </c>
      <c r="E18" s="119">
        <f t="shared" ref="E18" si="0">D19+1</f>
        <v>61351</v>
      </c>
      <c r="F18" s="119">
        <f t="shared" ref="F18" si="1">E19+1</f>
        <v>61410</v>
      </c>
      <c r="G18" s="119">
        <f t="shared" ref="G18" si="2">F19+1</f>
        <v>61452</v>
      </c>
      <c r="H18" s="119">
        <f>G19+1</f>
        <v>61602</v>
      </c>
      <c r="I18" s="119">
        <f>H19+1</f>
        <v>61614</v>
      </c>
      <c r="J18" s="93"/>
      <c r="K18" s="93"/>
      <c r="L18" s="93"/>
      <c r="M18" s="93"/>
      <c r="N18" s="93"/>
      <c r="O18" s="93"/>
      <c r="P18" s="119">
        <f>MAX(C18:O19)+1</f>
        <v>61619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61350</v>
      </c>
      <c r="E19" s="124">
        <v>61409</v>
      </c>
      <c r="F19" s="124">
        <v>61451</v>
      </c>
      <c r="G19" s="124">
        <v>61601</v>
      </c>
      <c r="H19" s="124">
        <f>H18+11</f>
        <v>61613</v>
      </c>
      <c r="I19" s="124">
        <f>I18+4</f>
        <v>61618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12</v>
      </c>
      <c r="E20" s="99">
        <f t="shared" si="3"/>
        <v>59</v>
      </c>
      <c r="F20" s="99">
        <f t="shared" si="3"/>
        <v>42</v>
      </c>
      <c r="G20" s="99">
        <f t="shared" si="3"/>
        <v>150</v>
      </c>
      <c r="H20" s="85">
        <f t="shared" si="3"/>
        <v>12</v>
      </c>
      <c r="I20" s="85">
        <f t="shared" si="3"/>
        <v>5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3" t="s">
        <v>45</v>
      </c>
      <c r="C22" s="21" t="s">
        <v>21</v>
      </c>
      <c r="D22" s="21" t="s">
        <v>23</v>
      </c>
      <c r="E22" s="21" t="s">
        <v>46</v>
      </c>
      <c r="F22" s="214" t="s">
        <v>47</v>
      </c>
      <c r="G22" s="214"/>
      <c r="H22" s="214"/>
      <c r="I22" s="214"/>
      <c r="J22" s="21" t="s">
        <v>21</v>
      </c>
      <c r="K22" s="21" t="s">
        <v>23</v>
      </c>
      <c r="L22" s="21" t="s">
        <v>46</v>
      </c>
      <c r="M22" s="214" t="s">
        <v>47</v>
      </c>
      <c r="N22" s="214"/>
      <c r="O22" s="214"/>
      <c r="P22" s="214"/>
    </row>
    <row r="23" spans="1:16" ht="13.5" customHeight="1" x14ac:dyDescent="0.25">
      <c r="B23" s="213"/>
      <c r="C23" s="118">
        <v>0.72013888888888899</v>
      </c>
      <c r="D23" s="118">
        <v>0.72361111111111109</v>
      </c>
      <c r="E23" s="119" t="s">
        <v>178</v>
      </c>
      <c r="F23" s="215" t="s">
        <v>189</v>
      </c>
      <c r="G23" s="216"/>
      <c r="H23" s="216"/>
      <c r="I23" s="217"/>
      <c r="J23" s="92"/>
      <c r="K23" s="92"/>
      <c r="L23" s="119" t="s">
        <v>179</v>
      </c>
      <c r="M23" s="212" t="s">
        <v>181</v>
      </c>
      <c r="N23" s="212"/>
      <c r="O23" s="212"/>
      <c r="P23" s="212"/>
    </row>
    <row r="24" spans="1:16" ht="13.5" customHeight="1" x14ac:dyDescent="0.25">
      <c r="B24" s="213"/>
      <c r="C24" s="121"/>
      <c r="D24" s="121"/>
      <c r="E24" s="119" t="s">
        <v>174</v>
      </c>
      <c r="F24" s="212" t="s">
        <v>181</v>
      </c>
      <c r="G24" s="212"/>
      <c r="H24" s="212"/>
      <c r="I24" s="212"/>
      <c r="J24" s="133"/>
      <c r="K24" s="133"/>
      <c r="L24" s="119" t="s">
        <v>177</v>
      </c>
      <c r="M24" s="212" t="s">
        <v>181</v>
      </c>
      <c r="N24" s="212"/>
      <c r="O24" s="212"/>
      <c r="P24" s="212"/>
    </row>
    <row r="25" spans="1:16" ht="13.5" customHeight="1" x14ac:dyDescent="0.25">
      <c r="B25" s="213"/>
      <c r="C25" s="118">
        <v>0.72361111111111109</v>
      </c>
      <c r="D25" s="118">
        <v>0.7284722222222223</v>
      </c>
      <c r="E25" s="119" t="s">
        <v>177</v>
      </c>
      <c r="F25" s="215" t="s">
        <v>191</v>
      </c>
      <c r="G25" s="216"/>
      <c r="H25" s="216"/>
      <c r="I25" s="217"/>
      <c r="J25" s="92"/>
      <c r="K25" s="92"/>
      <c r="L25" s="119" t="s">
        <v>174</v>
      </c>
      <c r="M25" s="212" t="s">
        <v>181</v>
      </c>
      <c r="N25" s="212"/>
      <c r="O25" s="212"/>
      <c r="P25" s="212"/>
    </row>
    <row r="26" spans="1:16" ht="13.5" customHeight="1" x14ac:dyDescent="0.25">
      <c r="B26" s="213"/>
      <c r="C26" s="121"/>
      <c r="D26" s="121"/>
      <c r="E26" s="119" t="s">
        <v>48</v>
      </c>
      <c r="F26" s="212" t="s">
        <v>183</v>
      </c>
      <c r="G26" s="212"/>
      <c r="H26" s="212"/>
      <c r="I26" s="212"/>
      <c r="J26" s="133"/>
      <c r="K26" s="133"/>
      <c r="L26" s="119" t="s">
        <v>180</v>
      </c>
      <c r="M26" s="212" t="s">
        <v>181</v>
      </c>
      <c r="N26" s="212"/>
      <c r="O26" s="212"/>
      <c r="P26" s="212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202" t="s">
        <v>49</v>
      </c>
      <c r="C28" s="202"/>
      <c r="D28" s="20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6.1805555555555558E-2</v>
      </c>
      <c r="D30" s="130"/>
      <c r="E30" s="115">
        <v>6.25E-2</v>
      </c>
      <c r="F30" s="130"/>
      <c r="G30" s="130"/>
      <c r="H30" s="130"/>
      <c r="I30" s="130"/>
      <c r="J30" s="130"/>
      <c r="K30" s="131"/>
      <c r="L30" s="130"/>
      <c r="M30" s="130"/>
      <c r="N30" s="130"/>
      <c r="O30" s="115">
        <v>0.22013888888888888</v>
      </c>
      <c r="P30" s="100">
        <f>SUM(C30:J30,L30:N30)</f>
        <v>0.12430555555555556</v>
      </c>
    </row>
    <row r="31" spans="1:16" ht="14.1" customHeight="1" x14ac:dyDescent="0.25">
      <c r="B31" s="22" t="s">
        <v>168</v>
      </c>
      <c r="C31" s="234">
        <v>9.0277777777777776E-2</v>
      </c>
      <c r="D31" s="235">
        <v>0.22777777777777777</v>
      </c>
      <c r="E31" s="235">
        <v>6.3888888888888884E-2</v>
      </c>
      <c r="F31" s="102"/>
      <c r="G31" s="102"/>
      <c r="H31" s="102"/>
      <c r="I31" s="102"/>
      <c r="J31" s="102"/>
      <c r="K31" s="235">
        <v>1.9444444444444445E-2</v>
      </c>
      <c r="L31" s="102"/>
      <c r="M31" s="102"/>
      <c r="N31" s="102"/>
      <c r="O31" s="103"/>
      <c r="P31" s="100">
        <f>SUM(C31:N31)</f>
        <v>0.40138888888888885</v>
      </c>
    </row>
    <row r="32" spans="1:16" ht="14.1" customHeight="1" x14ac:dyDescent="0.25">
      <c r="B32" s="22" t="s">
        <v>64</v>
      </c>
      <c r="C32" s="127"/>
      <c r="D32" s="132"/>
      <c r="E32" s="104"/>
      <c r="F32" s="104"/>
      <c r="G32" s="104"/>
      <c r="H32" s="104"/>
      <c r="I32" s="104"/>
      <c r="J32" s="104"/>
      <c r="K32" s="132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9.0277777777777776E-2</v>
      </c>
      <c r="D34" s="95">
        <f t="shared" ref="D34:P34" si="5">D31-D32-D33</f>
        <v>0.22777777777777777</v>
      </c>
      <c r="E34" s="95">
        <f t="shared" si="5"/>
        <v>6.3888888888888884E-2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1.9444444444444445E-2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0.40138888888888885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5" t="s">
        <v>66</v>
      </c>
      <c r="C36" s="199" t="s">
        <v>193</v>
      </c>
      <c r="D36" s="200"/>
      <c r="E36" s="201"/>
      <c r="F36" s="200"/>
      <c r="G36" s="201"/>
      <c r="H36" s="200"/>
      <c r="I36" s="201"/>
      <c r="J36" s="200"/>
      <c r="K36" s="201"/>
      <c r="L36" s="200"/>
      <c r="M36" s="201"/>
      <c r="N36" s="200"/>
      <c r="O36" s="193"/>
      <c r="P36" s="193"/>
    </row>
    <row r="37" spans="2:16" ht="18" customHeight="1" x14ac:dyDescent="0.25">
      <c r="B37" s="196"/>
      <c r="C37" s="218"/>
      <c r="D37" s="218"/>
      <c r="E37" s="193"/>
      <c r="F37" s="193"/>
      <c r="G37" s="198"/>
      <c r="H37" s="193"/>
      <c r="I37" s="194"/>
      <c r="J37" s="193"/>
      <c r="K37" s="194"/>
      <c r="L37" s="193"/>
      <c r="M37" s="193"/>
      <c r="N37" s="193"/>
      <c r="O37" s="193"/>
      <c r="P37" s="193"/>
    </row>
    <row r="38" spans="2:16" ht="18" customHeight="1" x14ac:dyDescent="0.25">
      <c r="B38" s="196"/>
      <c r="C38" s="198"/>
      <c r="D38" s="193"/>
      <c r="E38" s="193"/>
      <c r="F38" s="193"/>
      <c r="G38" s="194"/>
      <c r="H38" s="193"/>
      <c r="I38" s="194"/>
      <c r="J38" s="193"/>
      <c r="K38" s="194"/>
      <c r="L38" s="193"/>
      <c r="M38" s="193"/>
      <c r="N38" s="193"/>
      <c r="O38" s="193"/>
      <c r="P38" s="193"/>
    </row>
    <row r="39" spans="2:16" ht="18" customHeight="1" x14ac:dyDescent="0.25">
      <c r="B39" s="196"/>
      <c r="C39" s="193"/>
      <c r="D39" s="193"/>
      <c r="E39" s="193"/>
      <c r="F39" s="193"/>
      <c r="G39" s="198"/>
      <c r="H39" s="193"/>
      <c r="I39" s="194"/>
      <c r="J39" s="193"/>
      <c r="K39" s="194"/>
      <c r="L39" s="193"/>
      <c r="M39" s="193"/>
      <c r="N39" s="193"/>
      <c r="O39" s="193"/>
      <c r="P39" s="193"/>
    </row>
    <row r="40" spans="2:16" ht="18" customHeight="1" x14ac:dyDescent="0.25">
      <c r="B40" s="196"/>
      <c r="C40" s="193"/>
      <c r="D40" s="193"/>
      <c r="E40" s="193"/>
      <c r="F40" s="193"/>
      <c r="G40" s="193"/>
      <c r="H40" s="193"/>
      <c r="I40" s="193"/>
      <c r="J40" s="193"/>
      <c r="K40" s="194"/>
      <c r="L40" s="193"/>
      <c r="M40" s="193"/>
      <c r="N40" s="193"/>
      <c r="O40" s="193"/>
      <c r="P40" s="193"/>
    </row>
    <row r="41" spans="2:16" ht="18" customHeight="1" x14ac:dyDescent="0.25">
      <c r="B41" s="197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1" t="s">
        <v>67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</row>
    <row r="44" spans="2:16" ht="14.1" customHeight="1" x14ac:dyDescent="0.25"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6" ht="14.1" customHeight="1" x14ac:dyDescent="0.25"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</row>
    <row r="46" spans="2:16" ht="14.1" customHeight="1" x14ac:dyDescent="0.25"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165</v>
      </c>
      <c r="C53" s="172"/>
      <c r="D53" s="90"/>
      <c r="E53" s="90"/>
      <c r="F53" s="90"/>
      <c r="G53" s="175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" customHeight="1" thickTop="1" thickBot="1" x14ac:dyDescent="0.3">
      <c r="B54" s="173" t="s">
        <v>164</v>
      </c>
      <c r="C54" s="174"/>
      <c r="D54" s="174"/>
      <c r="E54" s="174"/>
      <c r="F54" s="90">
        <v>156</v>
      </c>
      <c r="G54" s="178"/>
      <c r="H54" s="179"/>
      <c r="I54" s="179"/>
      <c r="J54" s="179"/>
      <c r="K54" s="179"/>
      <c r="L54" s="179"/>
      <c r="M54" s="179"/>
      <c r="N54" s="179"/>
      <c r="O54" s="179"/>
      <c r="P54" s="180"/>
    </row>
    <row r="55" spans="2:16" ht="13.5" customHeight="1" thickTop="1" x14ac:dyDescent="0.25"/>
    <row r="56" spans="2:16" ht="17.25" customHeight="1" x14ac:dyDescent="0.25">
      <c r="B56" s="152" t="s">
        <v>68</v>
      </c>
      <c r="C56" s="15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3" t="s">
        <v>69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70</v>
      </c>
      <c r="O57" s="154"/>
      <c r="P57" s="157"/>
    </row>
    <row r="58" spans="2:16" ht="17.100000000000001" customHeight="1" x14ac:dyDescent="0.25">
      <c r="B58" s="158" t="s">
        <v>71</v>
      </c>
      <c r="C58" s="159"/>
      <c r="D58" s="160"/>
      <c r="E58" s="158" t="s">
        <v>72</v>
      </c>
      <c r="F58" s="159"/>
      <c r="G58" s="160"/>
      <c r="H58" s="159" t="s">
        <v>73</v>
      </c>
      <c r="I58" s="159"/>
      <c r="J58" s="159"/>
      <c r="K58" s="161" t="s">
        <v>74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75</v>
      </c>
      <c r="C59" s="141"/>
      <c r="D59" s="29" t="b">
        <v>1</v>
      </c>
      <c r="E59" s="140" t="s">
        <v>76</v>
      </c>
      <c r="F59" s="141"/>
      <c r="G59" s="29" t="b">
        <v>1</v>
      </c>
      <c r="H59" s="148" t="s">
        <v>77</v>
      </c>
      <c r="I59" s="141"/>
      <c r="J59" s="29" t="b">
        <v>1</v>
      </c>
      <c r="K59" s="148" t="s">
        <v>78</v>
      </c>
      <c r="L59" s="141"/>
      <c r="M59" s="29" t="b">
        <v>1</v>
      </c>
      <c r="N59" s="149" t="s">
        <v>79</v>
      </c>
      <c r="O59" s="141"/>
      <c r="P59" s="29" t="b">
        <v>1</v>
      </c>
    </row>
    <row r="60" spans="2:16" ht="20.100000000000001" customHeight="1" x14ac:dyDescent="0.25">
      <c r="B60" s="140" t="s">
        <v>80</v>
      </c>
      <c r="C60" s="141"/>
      <c r="D60" s="29" t="b">
        <v>1</v>
      </c>
      <c r="E60" s="140" t="s">
        <v>81</v>
      </c>
      <c r="F60" s="141"/>
      <c r="G60" s="29" t="b">
        <v>1</v>
      </c>
      <c r="H60" s="148" t="s">
        <v>82</v>
      </c>
      <c r="I60" s="141"/>
      <c r="J60" s="29" t="b">
        <v>1</v>
      </c>
      <c r="K60" s="148" t="s">
        <v>83</v>
      </c>
      <c r="L60" s="141"/>
      <c r="M60" s="29" t="b">
        <v>1</v>
      </c>
      <c r="N60" s="149" t="s">
        <v>84</v>
      </c>
      <c r="O60" s="141"/>
      <c r="P60" s="29" t="b">
        <v>1</v>
      </c>
    </row>
    <row r="61" spans="2:16" ht="20.100000000000001" customHeight="1" x14ac:dyDescent="0.25">
      <c r="B61" s="140" t="s">
        <v>85</v>
      </c>
      <c r="C61" s="141"/>
      <c r="D61" s="29" t="b">
        <v>1</v>
      </c>
      <c r="E61" s="140" t="s">
        <v>86</v>
      </c>
      <c r="F61" s="141"/>
      <c r="G61" s="29" t="b">
        <v>1</v>
      </c>
      <c r="H61" s="148" t="s">
        <v>87</v>
      </c>
      <c r="I61" s="141"/>
      <c r="J61" s="29" t="b">
        <v>1</v>
      </c>
      <c r="K61" s="148" t="s">
        <v>88</v>
      </c>
      <c r="L61" s="141"/>
      <c r="M61" s="29" t="b">
        <v>1</v>
      </c>
      <c r="N61" s="149" t="s">
        <v>89</v>
      </c>
      <c r="O61" s="141"/>
      <c r="P61" s="29" t="b">
        <v>1</v>
      </c>
    </row>
    <row r="62" spans="2:16" ht="20.100000000000001" customHeight="1" x14ac:dyDescent="0.25">
      <c r="B62" s="148" t="s">
        <v>87</v>
      </c>
      <c r="C62" s="141"/>
      <c r="D62" s="29" t="b">
        <v>1</v>
      </c>
      <c r="E62" s="140" t="s">
        <v>90</v>
      </c>
      <c r="F62" s="141"/>
      <c r="G62" s="29" t="b">
        <v>1</v>
      </c>
      <c r="H62" s="148" t="s">
        <v>91</v>
      </c>
      <c r="I62" s="141"/>
      <c r="J62" s="29" t="b">
        <v>0</v>
      </c>
      <c r="K62" s="148" t="s">
        <v>92</v>
      </c>
      <c r="L62" s="141"/>
      <c r="M62" s="29" t="b">
        <v>1</v>
      </c>
      <c r="N62" s="149" t="s">
        <v>82</v>
      </c>
      <c r="O62" s="141"/>
      <c r="P62" s="29" t="b">
        <v>1</v>
      </c>
    </row>
    <row r="63" spans="2:16" ht="20.100000000000001" customHeight="1" x14ac:dyDescent="0.25">
      <c r="B63" s="148" t="s">
        <v>93</v>
      </c>
      <c r="C63" s="141"/>
      <c r="D63" s="29" t="b">
        <v>1</v>
      </c>
      <c r="E63" s="140" t="s">
        <v>94</v>
      </c>
      <c r="F63" s="141"/>
      <c r="G63" s="29" t="b">
        <v>1</v>
      </c>
      <c r="H63" s="34"/>
      <c r="I63" s="35"/>
      <c r="J63" s="36"/>
      <c r="K63" s="148" t="s">
        <v>95</v>
      </c>
      <c r="L63" s="141"/>
      <c r="M63" s="29" t="b">
        <v>1</v>
      </c>
      <c r="N63" s="149" t="s">
        <v>163</v>
      </c>
      <c r="O63" s="141"/>
      <c r="P63" s="29" t="b">
        <v>1</v>
      </c>
    </row>
    <row r="64" spans="2:16" ht="20.100000000000001" customHeight="1" x14ac:dyDescent="0.25">
      <c r="B64" s="148" t="s">
        <v>96</v>
      </c>
      <c r="C64" s="141"/>
      <c r="D64" s="29" t="b">
        <v>0</v>
      </c>
      <c r="E64" s="140" t="s">
        <v>97</v>
      </c>
      <c r="F64" s="141"/>
      <c r="G64" s="29" t="b">
        <v>1</v>
      </c>
      <c r="H64" s="37"/>
      <c r="I64" s="38"/>
      <c r="J64" s="39"/>
      <c r="K64" s="150" t="s">
        <v>98</v>
      </c>
      <c r="L64" s="151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40" t="s">
        <v>161</v>
      </c>
      <c r="F65" s="141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2" t="s">
        <v>104</v>
      </c>
      <c r="C69" s="142"/>
      <c r="D69" s="47"/>
      <c r="E69" s="47"/>
      <c r="F69" s="144" t="s">
        <v>105</v>
      </c>
      <c r="G69" s="146" t="s">
        <v>106</v>
      </c>
      <c r="H69" s="47"/>
      <c r="I69" s="142" t="s">
        <v>107</v>
      </c>
      <c r="J69" s="14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3"/>
      <c r="C70" s="143"/>
      <c r="D70" s="51"/>
      <c r="E70" s="52"/>
      <c r="F70" s="145"/>
      <c r="G70" s="147"/>
      <c r="H70" s="53"/>
      <c r="I70" s="143"/>
      <c r="J70" s="14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-154.4</v>
      </c>
      <c r="D72" s="135">
        <v>-155.9</v>
      </c>
      <c r="E72" s="73" t="s">
        <v>117</v>
      </c>
      <c r="F72" s="109">
        <v>21</v>
      </c>
      <c r="G72" s="135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-132.5</v>
      </c>
      <c r="D73" s="135">
        <v>-133.9</v>
      </c>
      <c r="E73" s="74" t="s">
        <v>121</v>
      </c>
      <c r="F73" s="111">
        <v>24</v>
      </c>
      <c r="G73" s="136">
        <v>26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-210.7</v>
      </c>
      <c r="D74" s="135">
        <v>-211.54</v>
      </c>
      <c r="E74" s="74" t="s">
        <v>126</v>
      </c>
      <c r="F74" s="112">
        <v>10</v>
      </c>
      <c r="G74" s="137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-112.57</v>
      </c>
      <c r="D75" s="135">
        <v>-113.8</v>
      </c>
      <c r="E75" s="74" t="s">
        <v>131</v>
      </c>
      <c r="F75" s="112">
        <v>40</v>
      </c>
      <c r="G75" s="137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25.2</v>
      </c>
      <c r="D76" s="135">
        <v>22.8</v>
      </c>
      <c r="E76" s="74" t="s">
        <v>136</v>
      </c>
      <c r="F76" s="112">
        <v>10</v>
      </c>
      <c r="G76" s="137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29.43</v>
      </c>
      <c r="D77" s="135">
        <v>26.89</v>
      </c>
      <c r="E77" s="74" t="s">
        <v>141</v>
      </c>
      <c r="F77" s="112">
        <v>150</v>
      </c>
      <c r="G77" s="137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22.13</v>
      </c>
      <c r="D78" s="135">
        <v>19.32</v>
      </c>
      <c r="E78" s="74" t="s">
        <v>146</v>
      </c>
      <c r="F78" s="113"/>
      <c r="G78" s="138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22.9</v>
      </c>
      <c r="D79" s="135">
        <v>20.6</v>
      </c>
      <c r="E79" s="73" t="s">
        <v>151</v>
      </c>
      <c r="F79" s="109">
        <v>16</v>
      </c>
      <c r="G79" s="135">
        <v>7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4.2799999999999997E-5</v>
      </c>
      <c r="D80" s="139">
        <v>4.2799999999999997E-5</v>
      </c>
      <c r="E80" s="74" t="s">
        <v>156</v>
      </c>
      <c r="F80" s="111">
        <v>30</v>
      </c>
      <c r="G80" s="136">
        <v>59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6" t="s">
        <v>160</v>
      </c>
      <c r="C84" s="206"/>
    </row>
    <row r="85" spans="2:16" ht="15" customHeight="1" x14ac:dyDescent="0.25">
      <c r="B85" s="184" t="s">
        <v>187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25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7"/>
    </row>
    <row r="88" spans="2:16" ht="15" customHeight="1" x14ac:dyDescent="0.25">
      <c r="B88" s="228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30"/>
    </row>
    <row r="89" spans="2:16" ht="15" customHeight="1" x14ac:dyDescent="0.25">
      <c r="B89" s="231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3"/>
    </row>
    <row r="90" spans="2:16" ht="15" customHeight="1" x14ac:dyDescent="0.25">
      <c r="B90" s="228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30"/>
    </row>
    <row r="91" spans="2:16" ht="15" customHeight="1" x14ac:dyDescent="0.25">
      <c r="B91" s="228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30"/>
    </row>
    <row r="92" spans="2:16" ht="15" customHeight="1" x14ac:dyDescent="0.25">
      <c r="B92" s="219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1"/>
    </row>
    <row r="93" spans="2:16" ht="15" customHeight="1" x14ac:dyDescent="0.25">
      <c r="B93" s="219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1"/>
    </row>
    <row r="94" spans="2:16" ht="15" customHeight="1" x14ac:dyDescent="0.25">
      <c r="B94" s="219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1"/>
    </row>
    <row r="95" spans="2:16" ht="15" customHeight="1" x14ac:dyDescent="0.25">
      <c r="B95" s="219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1"/>
    </row>
    <row r="96" spans="2:16" ht="15" customHeight="1" x14ac:dyDescent="0.25">
      <c r="B96" s="219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1"/>
    </row>
    <row r="97" spans="2:16" ht="15" customHeight="1" x14ac:dyDescent="0.25">
      <c r="B97" s="219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1"/>
    </row>
    <row r="98" spans="2:16" ht="15" customHeight="1" x14ac:dyDescent="0.25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1"/>
    </row>
    <row r="99" spans="2:16" ht="15" customHeight="1" x14ac:dyDescent="0.25">
      <c r="B99" s="222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2025-10-17T03:20:31Z</dcterms:modified>
</cp:coreProperties>
</file>