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B87" i="1" l="1"/>
  <c r="B89" i="1"/>
  <c r="B88" i="1"/>
  <c r="E19" i="1" l="1"/>
  <c r="D25" i="1"/>
  <c r="C23" i="1" l="1"/>
  <c r="D23" i="1" s="1"/>
  <c r="C25" i="1" s="1"/>
  <c r="H18" i="1"/>
  <c r="H19" i="1" s="1"/>
  <c r="I18" i="1" s="1"/>
  <c r="G18" i="1"/>
  <c r="E18" i="1"/>
  <c r="F18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<sst xmlns="http://schemas.openxmlformats.org/spreadsheetml/2006/main" count="217" uniqueCount="200">
  <si>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</si>
  <si>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</si>
  <si>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</si>
  <si>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</si>
  <si>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</si>
  <si>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</si>
  <si>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</si>
  <si>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</si>
  <si>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</si>
  <si>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</si>
  <si>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</si>
  <si>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</si>
  <si>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</si>
  <si>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</si>
  <si>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</si>
  <si>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</si>
  <si>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</si>
  <si>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</si>
  <si>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</si>
  <si>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</si>
  <si>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</si>
  <si>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</si>
  <si>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</si>
  <si>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</si>
  <si>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</si>
  <si>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</si>
  <si>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</si>
  <si>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</si>
  <si>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</si>
  <si>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</si>
  <si>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</si>
  <si>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</si>
  <si>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</si>
  <si>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</si>
  <si>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</si>
  <si>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</si>
  <si>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</si>
  <si>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</si>
  <si>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</si>
  <si>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</si>
  <si>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</si>
  <si>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</si>
  <si>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</si>
  <si>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</si>
  <si>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</si>
  <si>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</si>
  <si>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</si>
  <si>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</si>
  <si>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</si>
  <si>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</si>
  <si>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</si>
  <si>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</si>
  <si>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</si>
  <si>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</si>
  <si>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</si>
  <si>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</si>
  <si>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</si>
  <si>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</si>
  <si>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</si>
  <si>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</si>
  <si>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</si>
  <si>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</si>
  <si>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</si>
  <si>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</si>
  <si>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</si>
  <si>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</si>
  <si>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</si>
  <si>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</si>
  <si>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</si>
  <si>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</si>
  <si>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</si>
  <si>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</si>
  <si>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</si>
  <si>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</si>
  <si>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</si>
  <si>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</si>
  <si>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</si>
  <si>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</si>
  <si>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</si>
  <si>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</si>
  <si>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</si>
  <si>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</si>
  <si>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</si>
  <si>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</si>
  <si>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</si>
  <si>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</si>
  <si>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</si>
  <si>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</si>
  <si>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</si>
  <si>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</si>
  <si>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</si>
  <si>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</si>
  <si>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</si>
  <si>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</si>
  <si>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</si>
  <si>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</si>
  <si>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</si>
  <si>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</si>
  <si>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</si>
  <si>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</si>
  <si>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</si>
  <si>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</si>
  <si>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</si>
  <si>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</si>
  <si>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</si>
  <si>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</si>
  <si>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</si>
  <si>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</si>
  <si>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</si>
  <si>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</si>
  <si>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</si>
  <si>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</si>
  <si>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</si>
  <si>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</si>
  <si>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</si>
  <si>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</si>
  <si>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</si>
  <si>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</si>
  <si>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</si>
  <si>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</si>
  <si>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</si>
  <si>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</si>
  <si>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</si>
  <si>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</si>
  <si>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</si>
  <si>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</si>
  <si>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</si>
  <si>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</si>
  <si>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</si>
  <si>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</si>
  <si>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</si>
  <si>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</si>
  <si>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</si>
  <si>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</si>
  <si>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</si>
  <si>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</si>
  <si>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</si>
  <si>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</si>
  <si>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</si>
  <si>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</si>
  <si>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</si>
  <si>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</si>
  <si>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</si>
  <si>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</si>
  <si>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</si>
  <si>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</si>
  <si>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</si>
  <si>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</si>
  <si>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</si>
  <si>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</si>
  <si>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</si>
  <si>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</si>
  <si>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</si>
  <si>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</si>
  <si>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</si>
  <si>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</si>
  <si>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</si>
  <si>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</si>
  <si>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</si>
  <si>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</si>
  <si>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</si>
  <si>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</si>
  <si>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</si>
  <si>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</si>
  <si>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</si>
  <si>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</si>
  <si>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</si>
  <si>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</si>
  <si>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</si>
  <si>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</si>
  <si>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</si>
  <si>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</si>
  <si>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</si>
  <si>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</si>
  <si>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</si>
  <si>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</si>
  <si>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</si>
  <si>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</si>
  <si>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</si>
  <si>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</si>
  <si>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</si>
  <si>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</si>
  <si>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</si>
  <si>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</si>
  <si>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</si>
  <si>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BLG-DEEPS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</si>
  <si>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</si>
  <si>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</si>
  <si>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</si>
  <si>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</si>
  <si>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</si>
  <si>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 xml:space="preserve">20s/37k 22s/25k 31s/23k 46s/23k 60s/20k </t>
    <phoneticPr fontId="3" type="noConversion"/>
  </si>
  <si>
    <t xml:space="preserve">22s/19k 39s/25k 60s/27k </t>
    <phoneticPr fontId="3" type="noConversion"/>
  </si>
  <si>
    <t>E</t>
    <phoneticPr fontId="3" type="noConversion"/>
  </si>
  <si>
    <t>M_039223-039224:M</t>
    <phoneticPr fontId="3" type="noConversion"/>
  </si>
  <si>
    <t>M_039257-039258:M</t>
    <phoneticPr fontId="3" type="noConversion"/>
  </si>
  <si>
    <t>M_039257-039258:N</t>
    <phoneticPr fontId="3" type="noConversion"/>
  </si>
  <si>
    <t>M_039271-039272:K</t>
    <phoneticPr fontId="3" type="noConversion"/>
  </si>
  <si>
    <t>E</t>
    <phoneticPr fontId="3" type="noConversion"/>
  </si>
  <si>
    <t>3) [22:20] 망원경 포인팅못하고 큰폭으로 Swing → TCS 재연결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</si>
</sst>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21" sqref="H2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0">
        <v>45856</v>
      </c>
      <c r="D3" s="151"/>
      <c r="E3" s="1"/>
      <c r="F3" s="1"/>
      <c r="G3" s="1"/>
      <c r="H3" s="1"/>
      <c r="I3" s="1"/>
      <c r="J3" s="1"/>
      <c r="K3" s="33" t="s">
        <v>2</v>
      </c>
      <c r="L3" s="152">
        <f>(P31-(P32+P33))/P31*100</f>
        <v>100</v>
      </c>
      <c r="M3" s="152"/>
      <c r="N3" s="33" t="s">
        <v>3</v>
      </c>
      <c r="O3" s="152">
        <f>(P31-P33)/P31*100</f>
        <v>100</v>
      </c>
      <c r="P3" s="152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2</v>
      </c>
      <c r="E9" s="122">
        <v>2</v>
      </c>
      <c r="F9" s="122">
        <v>61</v>
      </c>
      <c r="G9" s="109" t="s">
        <v>190</v>
      </c>
      <c r="H9" s="122">
        <v>2</v>
      </c>
      <c r="I9" s="109">
        <v>41.1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>
        <v>1.54</v>
      </c>
      <c r="E10" s="122">
        <v>1</v>
      </c>
      <c r="F10" s="122">
        <v>56</v>
      </c>
      <c r="G10" s="109" t="s">
        <v>193</v>
      </c>
      <c r="H10" s="122">
        <v>2.4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0.1875</v>
      </c>
      <c r="D11" s="133">
        <v>1.64</v>
      </c>
      <c r="E11" s="133">
        <v>0.5</v>
      </c>
      <c r="F11" s="133">
        <v>61</v>
      </c>
      <c r="G11" s="134" t="s">
        <v>198</v>
      </c>
      <c r="H11" s="135">
        <v>2</v>
      </c>
      <c r="I11" s="136"/>
      <c r="J11" s="137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23.482638888888889</v>
      </c>
      <c r="D12" s="12">
        <f>AVERAGE(D9:D11)</f>
        <v>1.7266666666666666</v>
      </c>
      <c r="E12" s="12">
        <f>AVERAGE(E9:E11)</f>
        <v>1.1666666666666667</v>
      </c>
      <c r="F12" s="13">
        <f>AVERAGE(F9:F11)</f>
        <v>59.333333333333336</v>
      </c>
      <c r="G12" s="14"/>
      <c r="H12" s="15">
        <f>AVERAGE(H9:H11)</f>
        <v>2.1333333333333333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185</v>
      </c>
      <c r="F16" s="109" t="s">
        <v>186</v>
      </c>
      <c r="G16" s="109" t="s">
        <v>187</v>
      </c>
      <c r="H16" s="109" t="s">
        <v>188</v>
      </c>
      <c r="I16" s="109" t="s">
        <v>189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0.61111111111111105</v>
      </c>
      <c r="D17" s="121">
        <v>0.61388888888888882</v>
      </c>
      <c r="E17" s="138">
        <v>0.68958333333333333</v>
      </c>
      <c r="F17" s="138">
        <v>0.71319444444444446</v>
      </c>
      <c r="G17" s="138">
        <v>5.5555555555555552E-2</v>
      </c>
      <c r="H17" s="138">
        <v>0.17847222222222223</v>
      </c>
      <c r="I17" s="138">
        <v>0.19930555555555554</v>
      </c>
      <c r="J17" s="93"/>
      <c r="K17" s="93"/>
      <c r="L17" s="93"/>
      <c r="M17" s="93"/>
      <c r="N17" s="93"/>
      <c r="O17" s="93"/>
      <c r="P17" s="138">
        <v>0.20416666666666669</v>
      </c>
    </row>
    <row r="18" spans="1:16" s="76" customFormat="1" ht="14.1" customHeight="1" x14ac:dyDescent="0.25">
      <c r="A18" s="32"/>
      <c r="B18" s="22" t="s">
        <v>42</v>
      </c>
      <c r="C18" s="109">
        <v>39011</v>
      </c>
      <c r="D18" s="109">
        <f>C18+1</f>
        <v>39012</v>
      </c>
      <c r="E18" s="109">
        <f>D19+1</f>
        <v>39025</v>
      </c>
      <c r="F18" s="109">
        <f>E19+1</f>
        <v>39040</v>
      </c>
      <c r="G18" s="109">
        <f>F19+1</f>
        <v>39256</v>
      </c>
      <c r="H18" s="109">
        <f t="shared" ref="H18:I18" si="0">G19+1</f>
        <v>39334</v>
      </c>
      <c r="I18" s="109">
        <f t="shared" si="0"/>
        <v>39346</v>
      </c>
      <c r="J18" s="109"/>
      <c r="K18" s="109"/>
      <c r="L18" s="109"/>
      <c r="M18" s="93"/>
      <c r="N18" s="93"/>
      <c r="O18" s="93"/>
      <c r="P18" s="109">
        <f>MAX(C18:O19)+1</f>
        <v>39351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39024</v>
      </c>
      <c r="E19" s="124">
        <f>E18+14</f>
        <v>39039</v>
      </c>
      <c r="F19" s="124">
        <v>39255</v>
      </c>
      <c r="G19" s="124">
        <v>39333</v>
      </c>
      <c r="H19" s="124">
        <f>H18+11</f>
        <v>39345</v>
      </c>
      <c r="I19" s="124">
        <f>I18+4</f>
        <v>39350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15</v>
      </c>
      <c r="F20" s="86">
        <f t="shared" ref="F20:O20" si="1">IF(ISNUMBER(F18),F19-F18+1,"")</f>
        <v>216</v>
      </c>
      <c r="G20" s="86">
        <f t="shared" si="1"/>
        <v>78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1" t="s">
        <v>45</v>
      </c>
      <c r="C22" s="22" t="s">
        <v>21</v>
      </c>
      <c r="D22" s="22" t="s">
        <v>23</v>
      </c>
      <c r="E22" s="22" t="s">
        <v>46</v>
      </c>
      <c r="F22" s="162" t="s">
        <v>47</v>
      </c>
      <c r="G22" s="162"/>
      <c r="H22" s="162"/>
      <c r="I22" s="162"/>
      <c r="J22" s="22" t="s">
        <v>21</v>
      </c>
      <c r="K22" s="22" t="s">
        <v>23</v>
      </c>
      <c r="L22" s="22" t="s">
        <v>46</v>
      </c>
      <c r="M22" s="162" t="s">
        <v>47</v>
      </c>
      <c r="N22" s="162"/>
      <c r="O22" s="162"/>
      <c r="P22" s="162"/>
    </row>
    <row r="23" spans="1:16" ht="13.5" customHeight="1" x14ac:dyDescent="0.25">
      <c r="B23" s="161"/>
      <c r="C23" s="113">
        <f>D18+5</f>
        <v>39017</v>
      </c>
      <c r="D23" s="113">
        <f>C23+4</f>
        <v>39021</v>
      </c>
      <c r="E23" s="111" t="s">
        <v>179</v>
      </c>
      <c r="F23" s="160" t="s">
        <v>191</v>
      </c>
      <c r="G23" s="160"/>
      <c r="H23" s="160"/>
      <c r="I23" s="160"/>
      <c r="J23" s="113"/>
      <c r="K23" s="113"/>
      <c r="L23" s="109" t="s">
        <v>180</v>
      </c>
      <c r="M23" s="160" t="s">
        <v>181</v>
      </c>
      <c r="N23" s="160"/>
      <c r="O23" s="160"/>
      <c r="P23" s="160"/>
    </row>
    <row r="24" spans="1:16" ht="13.5" customHeight="1" x14ac:dyDescent="0.25">
      <c r="B24" s="161"/>
      <c r="C24" s="114"/>
      <c r="D24" s="114"/>
      <c r="E24" s="109" t="s">
        <v>174</v>
      </c>
      <c r="F24" s="160" t="s">
        <v>181</v>
      </c>
      <c r="G24" s="160"/>
      <c r="H24" s="160"/>
      <c r="I24" s="160"/>
      <c r="J24" s="114"/>
      <c r="K24" s="114"/>
      <c r="L24" s="109" t="s">
        <v>177</v>
      </c>
      <c r="M24" s="160" t="s">
        <v>181</v>
      </c>
      <c r="N24" s="160"/>
      <c r="O24" s="160"/>
      <c r="P24" s="160"/>
    </row>
    <row r="25" spans="1:16" ht="13.5" customHeight="1" x14ac:dyDescent="0.25">
      <c r="B25" s="161"/>
      <c r="C25" s="114">
        <f>D23+1</f>
        <v>39022</v>
      </c>
      <c r="D25" s="114">
        <f>C25+2</f>
        <v>39024</v>
      </c>
      <c r="E25" s="109" t="s">
        <v>177</v>
      </c>
      <c r="F25" s="160" t="s">
        <v>192</v>
      </c>
      <c r="G25" s="160"/>
      <c r="H25" s="160"/>
      <c r="I25" s="160"/>
      <c r="J25" s="114"/>
      <c r="K25" s="114"/>
      <c r="L25" s="109" t="s">
        <v>174</v>
      </c>
      <c r="M25" s="160" t="s">
        <v>181</v>
      </c>
      <c r="N25" s="160"/>
      <c r="O25" s="160"/>
      <c r="P25" s="160"/>
    </row>
    <row r="26" spans="1:16" ht="13.5" customHeight="1" x14ac:dyDescent="0.25">
      <c r="B26" s="161"/>
      <c r="C26" s="114"/>
      <c r="D26" s="114"/>
      <c r="E26" s="109" t="s">
        <v>48</v>
      </c>
      <c r="F26" s="160" t="s">
        <v>181</v>
      </c>
      <c r="G26" s="160"/>
      <c r="H26" s="160"/>
      <c r="I26" s="160"/>
      <c r="J26" s="114"/>
      <c r="K26" s="114"/>
      <c r="L26" s="109" t="s">
        <v>178</v>
      </c>
      <c r="M26" s="160" t="s">
        <v>181</v>
      </c>
      <c r="N26" s="160"/>
      <c r="O26" s="160"/>
      <c r="P26" s="16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9" t="s">
        <v>49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9">
        <v>0.34722222222222227</v>
      </c>
      <c r="D30" s="126">
        <v>0.10555555555555556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0.45277777777777783</v>
      </c>
    </row>
    <row r="31" spans="1:16" ht="14.1" customHeight="1" x14ac:dyDescent="0.25">
      <c r="B31" s="23" t="s">
        <v>168</v>
      </c>
      <c r="C31" s="130">
        <v>0.34236111111111112</v>
      </c>
      <c r="D31" s="131">
        <v>0.12291666666666667</v>
      </c>
      <c r="E31" s="99"/>
      <c r="F31" s="99"/>
      <c r="G31" s="131">
        <v>2.361111111111111E-2</v>
      </c>
      <c r="H31" s="99"/>
      <c r="I31" s="99"/>
      <c r="J31" s="99"/>
      <c r="K31" s="131">
        <v>2.0833333333333332E-2</v>
      </c>
      <c r="L31" s="99"/>
      <c r="M31" s="99"/>
      <c r="N31" s="99"/>
      <c r="O31" s="100"/>
      <c r="P31" s="106">
        <f>SUM(C31:N31)</f>
        <v>0.5097222222222223</v>
      </c>
    </row>
    <row r="32" spans="1:16" ht="14.1" customHeight="1" x14ac:dyDescent="0.25">
      <c r="B32" s="23" t="s">
        <v>64</v>
      </c>
      <c r="C32" s="127"/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0.34236111111111112</v>
      </c>
      <c r="D34" s="96">
        <f t="shared" ref="D34:P34" si="2">D31-D32-D33</f>
        <v>0.12291666666666667</v>
      </c>
      <c r="E34" s="96">
        <f t="shared" si="2"/>
        <v>0</v>
      </c>
      <c r="F34" s="96">
        <f t="shared" si="2"/>
        <v>0</v>
      </c>
      <c r="G34" s="96">
        <f t="shared" si="2"/>
        <v>2.361111111111111E-2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0.5097222222222223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66</v>
      </c>
      <c r="C36" s="163" t="s">
        <v>194</v>
      </c>
      <c r="D36" s="163"/>
      <c r="E36" s="163" t="s">
        <v>195</v>
      </c>
      <c r="F36" s="163"/>
      <c r="G36" s="163" t="s">
        <v>196</v>
      </c>
      <c r="H36" s="163"/>
      <c r="I36" s="163" t="s">
        <v>197</v>
      </c>
      <c r="J36" s="163"/>
      <c r="K36" s="165"/>
      <c r="L36" s="165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4"/>
      <c r="J37" s="163"/>
      <c r="K37" s="164"/>
      <c r="L37" s="163"/>
      <c r="M37" s="163"/>
      <c r="N37" s="163"/>
      <c r="O37" s="163"/>
      <c r="P37" s="163"/>
    </row>
    <row r="38" spans="2:16" ht="18" customHeight="1" x14ac:dyDescent="0.25">
      <c r="B38" s="178"/>
      <c r="C38" s="166"/>
      <c r="D38" s="163"/>
      <c r="E38" s="163"/>
      <c r="F38" s="163"/>
      <c r="G38" s="163"/>
      <c r="H38" s="163"/>
      <c r="I38" s="164"/>
      <c r="J38" s="163"/>
      <c r="K38" s="164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4"/>
      <c r="J39" s="163"/>
      <c r="K39" s="164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4"/>
      <c r="L40" s="163"/>
      <c r="M40" s="163"/>
      <c r="N40" s="163"/>
      <c r="O40" s="163"/>
      <c r="P40" s="163"/>
    </row>
    <row r="41" spans="2:16" ht="18" customHeight="1" x14ac:dyDescent="0.25">
      <c r="B41" s="179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57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72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73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165</v>
      </c>
      <c r="C53" s="197"/>
      <c r="D53" s="91"/>
      <c r="E53" s="91"/>
      <c r="F53" s="91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164</v>
      </c>
      <c r="C54" s="199"/>
      <c r="D54" s="199"/>
      <c r="E54" s="199"/>
      <c r="F54" s="91">
        <v>1465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68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69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70</v>
      </c>
      <c r="O57" s="182"/>
      <c r="P57" s="185"/>
    </row>
    <row r="58" spans="2:16" ht="17.100000000000001" customHeight="1" x14ac:dyDescent="0.25">
      <c r="B58" s="186" t="s">
        <v>71</v>
      </c>
      <c r="C58" s="187"/>
      <c r="D58" s="188"/>
      <c r="E58" s="186" t="s">
        <v>72</v>
      </c>
      <c r="F58" s="187"/>
      <c r="G58" s="188"/>
      <c r="H58" s="187" t="s">
        <v>73</v>
      </c>
      <c r="I58" s="187"/>
      <c r="J58" s="187"/>
      <c r="K58" s="189" t="s">
        <v>74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75</v>
      </c>
      <c r="C59" s="207"/>
      <c r="D59" s="30" t="b">
        <v>1</v>
      </c>
      <c r="E59" s="206" t="s">
        <v>76</v>
      </c>
      <c r="F59" s="207"/>
      <c r="G59" s="30" t="b">
        <v>1</v>
      </c>
      <c r="H59" s="208" t="s">
        <v>77</v>
      </c>
      <c r="I59" s="207"/>
      <c r="J59" s="30" t="b">
        <v>1</v>
      </c>
      <c r="K59" s="208" t="s">
        <v>78</v>
      </c>
      <c r="L59" s="207"/>
      <c r="M59" s="30" t="b">
        <v>1</v>
      </c>
      <c r="N59" s="209" t="s">
        <v>79</v>
      </c>
      <c r="O59" s="207"/>
      <c r="P59" s="30" t="b">
        <v>1</v>
      </c>
    </row>
    <row r="60" spans="2:16" ht="20.100000000000001" customHeight="1" x14ac:dyDescent="0.25">
      <c r="B60" s="206" t="s">
        <v>80</v>
      </c>
      <c r="C60" s="207"/>
      <c r="D60" s="30" t="b">
        <v>1</v>
      </c>
      <c r="E60" s="206" t="s">
        <v>81</v>
      </c>
      <c r="F60" s="207"/>
      <c r="G60" s="30" t="b">
        <v>1</v>
      </c>
      <c r="H60" s="208" t="s">
        <v>82</v>
      </c>
      <c r="I60" s="207"/>
      <c r="J60" s="30" t="b">
        <v>1</v>
      </c>
      <c r="K60" s="208" t="s">
        <v>83</v>
      </c>
      <c r="L60" s="207"/>
      <c r="M60" s="30" t="b">
        <v>1</v>
      </c>
      <c r="N60" s="209" t="s">
        <v>84</v>
      </c>
      <c r="O60" s="207"/>
      <c r="P60" s="30" t="b">
        <v>1</v>
      </c>
    </row>
    <row r="61" spans="2:16" ht="20.100000000000001" customHeight="1" x14ac:dyDescent="0.25">
      <c r="B61" s="206" t="s">
        <v>85</v>
      </c>
      <c r="C61" s="207"/>
      <c r="D61" s="30" t="b">
        <v>1</v>
      </c>
      <c r="E61" s="206" t="s">
        <v>86</v>
      </c>
      <c r="F61" s="207"/>
      <c r="G61" s="30" t="b">
        <v>1</v>
      </c>
      <c r="H61" s="208" t="s">
        <v>87</v>
      </c>
      <c r="I61" s="207"/>
      <c r="J61" s="30" t="b">
        <v>1</v>
      </c>
      <c r="K61" s="208" t="s">
        <v>88</v>
      </c>
      <c r="L61" s="207"/>
      <c r="M61" s="30" t="b">
        <v>1</v>
      </c>
      <c r="N61" s="209" t="s">
        <v>89</v>
      </c>
      <c r="O61" s="207"/>
      <c r="P61" s="30" t="b">
        <v>1</v>
      </c>
    </row>
    <row r="62" spans="2:16" ht="20.100000000000001" customHeight="1" x14ac:dyDescent="0.25">
      <c r="B62" s="208" t="s">
        <v>87</v>
      </c>
      <c r="C62" s="207"/>
      <c r="D62" s="30" t="b">
        <v>1</v>
      </c>
      <c r="E62" s="206" t="s">
        <v>90</v>
      </c>
      <c r="F62" s="207"/>
      <c r="G62" s="30" t="b">
        <v>1</v>
      </c>
      <c r="H62" s="208" t="s">
        <v>91</v>
      </c>
      <c r="I62" s="207"/>
      <c r="J62" s="30" t="b">
        <v>0</v>
      </c>
      <c r="K62" s="208" t="s">
        <v>92</v>
      </c>
      <c r="L62" s="207"/>
      <c r="M62" s="30" t="b">
        <v>1</v>
      </c>
      <c r="N62" s="209" t="s">
        <v>82</v>
      </c>
      <c r="O62" s="207"/>
      <c r="P62" s="30" t="b">
        <v>1</v>
      </c>
    </row>
    <row r="63" spans="2:16" ht="20.100000000000001" customHeight="1" x14ac:dyDescent="0.25">
      <c r="B63" s="208" t="s">
        <v>93</v>
      </c>
      <c r="C63" s="207"/>
      <c r="D63" s="30" t="b">
        <v>1</v>
      </c>
      <c r="E63" s="206" t="s">
        <v>94</v>
      </c>
      <c r="F63" s="207"/>
      <c r="G63" s="30" t="b">
        <v>1</v>
      </c>
      <c r="H63" s="35"/>
      <c r="I63" s="36"/>
      <c r="J63" s="37"/>
      <c r="K63" s="208" t="s">
        <v>95</v>
      </c>
      <c r="L63" s="207"/>
      <c r="M63" s="30" t="b">
        <v>1</v>
      </c>
      <c r="N63" s="209" t="s">
        <v>163</v>
      </c>
      <c r="O63" s="207"/>
      <c r="P63" s="30" t="b">
        <v>1</v>
      </c>
    </row>
    <row r="64" spans="2:16" ht="20.100000000000001" customHeight="1" x14ac:dyDescent="0.25">
      <c r="B64" s="208" t="s">
        <v>96</v>
      </c>
      <c r="C64" s="207"/>
      <c r="D64" s="30" t="b">
        <v>0</v>
      </c>
      <c r="E64" s="206" t="s">
        <v>97</v>
      </c>
      <c r="F64" s="207"/>
      <c r="G64" s="30" t="b">
        <v>1</v>
      </c>
      <c r="H64" s="38"/>
      <c r="I64" s="39"/>
      <c r="J64" s="40"/>
      <c r="K64" s="216" t="s">
        <v>98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161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104</v>
      </c>
      <c r="C69" s="210"/>
      <c r="D69" s="48"/>
      <c r="E69" s="48"/>
      <c r="F69" s="212" t="s">
        <v>105</v>
      </c>
      <c r="G69" s="214" t="s">
        <v>106</v>
      </c>
      <c r="H69" s="48"/>
      <c r="I69" s="210" t="s">
        <v>107</v>
      </c>
      <c r="J69" s="210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-154.91999999999999</v>
      </c>
      <c r="D72" s="218">
        <v>-156.56</v>
      </c>
      <c r="E72" s="74" t="s">
        <v>117</v>
      </c>
      <c r="F72" s="116">
        <v>20</v>
      </c>
      <c r="G72" s="218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-134.1</v>
      </c>
      <c r="D73" s="218">
        <v>-134.30000000000001</v>
      </c>
      <c r="E73" s="75" t="s">
        <v>121</v>
      </c>
      <c r="F73" s="118">
        <v>24</v>
      </c>
      <c r="G73" s="219">
        <v>23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-210.37</v>
      </c>
      <c r="D74" s="218">
        <v>-211.98</v>
      </c>
      <c r="E74" s="75" t="s">
        <v>126</v>
      </c>
      <c r="F74" s="119">
        <v>10</v>
      </c>
      <c r="G74" s="2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-112.7</v>
      </c>
      <c r="D75" s="218">
        <v>-114.2</v>
      </c>
      <c r="E75" s="75" t="s">
        <v>131</v>
      </c>
      <c r="F75" s="119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24.1</v>
      </c>
      <c r="D76" s="218">
        <v>22.3</v>
      </c>
      <c r="E76" s="75" t="s">
        <v>136</v>
      </c>
      <c r="F76" s="119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28.25</v>
      </c>
      <c r="D77" s="218">
        <v>25.83</v>
      </c>
      <c r="E77" s="75" t="s">
        <v>141</v>
      </c>
      <c r="F77" s="119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21</v>
      </c>
      <c r="D78" s="218">
        <v>19.36</v>
      </c>
      <c r="E78" s="75" t="s">
        <v>146</v>
      </c>
      <c r="F78" s="120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21.8</v>
      </c>
      <c r="D79" s="218">
        <v>20.12</v>
      </c>
      <c r="E79" s="74" t="s">
        <v>151</v>
      </c>
      <c r="F79" s="116">
        <v>13</v>
      </c>
      <c r="G79" s="218">
        <v>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3.8099999999999998E-5</v>
      </c>
      <c r="D80" s="222">
        <v>3.8500000000000001E-5</v>
      </c>
      <c r="E80" s="75" t="s">
        <v>156</v>
      </c>
      <c r="F80" s="118">
        <v>35</v>
      </c>
      <c r="G80" s="219">
        <v>63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3" t="s">
        <v>160</v>
      </c>
      <c r="C84" s="153"/>
    </row>
    <row r="85" spans="2:16" ht="15" customHeight="1" x14ac:dyDescent="0.25">
      <c r="B85" s="154" t="s">
        <v>183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57" t="s">
        <v>184</v>
      </c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45" t="str">
        <f>"    ①Dome Shutter Control UI 재실행 :  "&amp;1+1+1+1+0&amp;"회"</f>
        <v xml:space="preserve">    ①Dome Shutter Control UI 재실행 :  4회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 t="str">
        <f>"    ②Dome Shutter Control UI 재실행&gt;돔셔터초기화 :  "&amp;0+0&amp;"회"</f>
        <v xml:space="preserve">    ②Dome Shutter Control UI 재실행&gt;돔셔터초기화 :  0회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 t="str">
        <f>"    ③Dome Shutter Control UI 재실행&gt;돔셔터초기화&gt;돔전원 DOME RECYCLE 적용 :  "&amp;0+0&amp;"회"</f>
        <v xml:space="preserve">    ③Dome Shutter Control UI 재실행&gt;돔셔터초기화&gt;돔전원 DOME RECYCLE 적용 :  0회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5" t="s">
        <v>199</v>
      </c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2025-07-19T04:59:23Z</dcterms:modified>
</cp:coreProperties>
</file>