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18" i="1" l="1"/>
  <c r="G18" i="1"/>
  <c r="H18" i="1"/>
  <c r="H19" i="1" s="1"/>
  <c r="E18" i="1" l="1"/>
  <c r="D18" i="1" l="1"/>
  <c r="C23" i="1" s="1"/>
  <c r="C25" i="1" l="1"/>
  <c r="D25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<sst xmlns="http://schemas.openxmlformats.org/spreadsheetml/2006/main" count="212" uniqueCount="196">
  <si>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</si>
  <si>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</si>
  <si>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</si>
  <si>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</si>
  <si>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</si>
  <si>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</si>
  <si>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</si>
  <si>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</si>
  <si>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</si>
  <si>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</si>
  <si>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</si>
  <si>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</si>
  <si>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</si>
  <si>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</si>
  <si>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</si>
  <si>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</si>
  <si>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</si>
  <si>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</si>
  <si>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</si>
  <si>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</si>
  <si>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</si>
  <si>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</si>
  <si>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</si>
  <si>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</si>
  <si>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</si>
  <si>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</si>
  <si>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</si>
  <si>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</si>
  <si>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</si>
  <si>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</si>
  <si>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</si>
  <si>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</si>
  <si>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</si>
  <si>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</si>
  <si>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</si>
  <si>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</si>
  <si>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</si>
  <si>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</si>
  <si>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</si>
  <si>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</si>
  <si>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</si>
  <si>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</si>
  <si>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</si>
  <si>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</si>
  <si>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</si>
  <si>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</si>
  <si>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</si>
  <si>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</si>
  <si>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</si>
  <si>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</si>
  <si>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</si>
  <si>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</si>
  <si>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</si>
  <si>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</si>
  <si>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</si>
  <si>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</si>
  <si>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</si>
  <si>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</si>
  <si>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</si>
  <si>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</si>
  <si>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</si>
  <si>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</si>
  <si>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</si>
  <si>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</si>
  <si>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</si>
  <si>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</si>
  <si>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</si>
  <si>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</si>
  <si>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</si>
  <si>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</si>
  <si>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</si>
  <si>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</si>
  <si>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</si>
  <si>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</si>
  <si>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</si>
  <si>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</si>
  <si>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</si>
  <si>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</si>
  <si>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</si>
  <si>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</si>
  <si>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</si>
  <si>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</si>
  <si>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</si>
  <si>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</si>
  <si>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</si>
  <si>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</si>
  <si>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</si>
  <si>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</si>
  <si>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</si>
  <si>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</si>
  <si>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</si>
  <si>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</si>
  <si>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</si>
  <si>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</si>
  <si>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</si>
  <si>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</si>
  <si>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</si>
  <si>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</si>
  <si>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</si>
  <si>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</si>
  <si>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</si>
  <si>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</si>
  <si>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</si>
  <si>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</si>
  <si>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</si>
  <si>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</si>
  <si>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</si>
  <si>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</si>
  <si>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</si>
  <si>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</si>
  <si>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</si>
  <si>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</si>
  <si>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</si>
  <si>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</si>
  <si>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</si>
  <si>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</si>
  <si>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</si>
  <si>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</si>
  <si>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</si>
  <si>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</si>
  <si>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</si>
  <si>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</si>
  <si>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</si>
  <si>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</si>
  <si>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</si>
  <si>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</si>
  <si>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</si>
  <si>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</si>
  <si>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</si>
  <si>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</si>
  <si>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</si>
  <si>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</si>
  <si>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</si>
  <si>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</si>
  <si>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</si>
  <si>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</si>
  <si>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</si>
  <si>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</si>
  <si>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</si>
  <si>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</si>
  <si>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</si>
  <si>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</si>
  <si>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</si>
  <si>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</si>
  <si>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</si>
  <si>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</si>
  <si>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</si>
  <si>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</si>
  <si>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</si>
  <si>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</si>
  <si>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</si>
  <si>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</si>
  <si>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</si>
  <si>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</si>
  <si>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</si>
  <si>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</si>
  <si>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</si>
  <si>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</si>
  <si>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</si>
  <si>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</si>
  <si>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</si>
  <si>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</si>
  <si>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</si>
  <si>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</si>
  <si>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</si>
  <si>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</si>
  <si>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</si>
  <si>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</si>
  <si>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</si>
  <si>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</si>
  <si>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</si>
  <si>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</si>
  <si>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</si>
  <si>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</si>
  <si>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</si>
  <si>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</si>
  <si>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</si>
  <si>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</si>
  <si>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</si>
  <si>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</si>
  <si>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</si>
  <si>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 xml:space="preserve"> /  /  /  /</t>
    <phoneticPr fontId="3" type="noConversion"/>
  </si>
  <si>
    <t>김부진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</si>
  <si>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</si>
  <si>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</si>
  <si>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</si>
  <si>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>1) 방풍막 분리</t>
    <phoneticPr fontId="3" type="noConversion"/>
  </si>
  <si>
    <t>N</t>
    <phoneticPr fontId="3" type="noConversion"/>
  </si>
  <si>
    <t>TMT</t>
    <phoneticPr fontId="3" type="noConversion"/>
  </si>
  <si>
    <t>MMA</t>
    <phoneticPr fontId="3" type="noConversion"/>
  </si>
  <si>
    <t>20s/37k 20s/25k 29s/24k 45s/25k</t>
    <phoneticPr fontId="3" type="noConversion"/>
  </si>
  <si>
    <t xml:space="preserve"> 20s/26k 27s/26k 34s/24k 45s/23k 60s/21k</t>
    <phoneticPr fontId="3" type="noConversion"/>
  </si>
  <si>
    <t>E_026953</t>
    <phoneticPr fontId="3" type="noConversion"/>
  </si>
  <si>
    <t>NW</t>
    <phoneticPr fontId="3" type="noConversion"/>
  </si>
  <si>
    <t>M_027023-027024:K</t>
    <phoneticPr fontId="3" type="noConversion"/>
  </si>
  <si>
    <t>NW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</si>
</sst>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27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14" sqref="E1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9">
        <v>45801</v>
      </c>
      <c r="D3" s="150"/>
      <c r="E3" s="1"/>
      <c r="F3" s="1"/>
      <c r="G3" s="1"/>
      <c r="H3" s="1"/>
      <c r="I3" s="1"/>
      <c r="J3" s="1"/>
      <c r="K3" s="33" t="s">
        <v>2</v>
      </c>
      <c r="L3" s="151">
        <f>(P31-(P32+P33))/P31*100</f>
        <v>100</v>
      </c>
      <c r="M3" s="151"/>
      <c r="N3" s="33" t="s">
        <v>3</v>
      </c>
      <c r="O3" s="151">
        <f>(P31-P33)/P31*100</f>
        <v>100</v>
      </c>
      <c r="P3" s="151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0.70833333333333337</v>
      </c>
      <c r="D9" s="125">
        <v>1.2</v>
      </c>
      <c r="E9" s="125">
        <v>10</v>
      </c>
      <c r="F9" s="125">
        <v>42</v>
      </c>
      <c r="G9" s="119" t="s">
        <v>187</v>
      </c>
      <c r="H9" s="125">
        <v>3</v>
      </c>
      <c r="I9" s="119">
        <v>6.8</v>
      </c>
      <c r="J9" s="12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5">
        <v>1.4570000000000001</v>
      </c>
      <c r="E10" s="125">
        <v>7.7</v>
      </c>
      <c r="F10" s="125">
        <v>55</v>
      </c>
      <c r="G10" s="119" t="s">
        <v>193</v>
      </c>
      <c r="H10" s="125">
        <v>5</v>
      </c>
      <c r="I10" s="128"/>
      <c r="J10" s="12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0.17361111111111113</v>
      </c>
      <c r="D11" s="130">
        <v>2.1139999999999999</v>
      </c>
      <c r="E11" s="130">
        <v>7</v>
      </c>
      <c r="F11" s="130">
        <v>63</v>
      </c>
      <c r="G11" s="119" t="s">
        <v>195</v>
      </c>
      <c r="H11" s="125">
        <v>3</v>
      </c>
      <c r="I11" s="131"/>
      <c r="J11" s="12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23.465277777777779</v>
      </c>
      <c r="D12" s="12">
        <f>AVERAGE(D9:D11)</f>
        <v>1.5903333333333334</v>
      </c>
      <c r="E12" s="12">
        <f>AVERAGE(E9:E11)</f>
        <v>8.2333333333333325</v>
      </c>
      <c r="F12" s="13">
        <f>AVERAGE(F9:F11)</f>
        <v>53.333333333333336</v>
      </c>
      <c r="G12" s="14"/>
      <c r="H12" s="15">
        <f>AVERAGE(H9:H11)</f>
        <v>3.6666666666666665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4" t="s">
        <v>180</v>
      </c>
      <c r="E16" s="119" t="s">
        <v>188</v>
      </c>
      <c r="F16" s="119" t="s">
        <v>189</v>
      </c>
      <c r="G16" s="119" t="s">
        <v>183</v>
      </c>
      <c r="H16" s="119" t="s">
        <v>184</v>
      </c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3">
        <v>0.62569444444444444</v>
      </c>
      <c r="D17" s="123">
        <v>0.62847222222222221</v>
      </c>
      <c r="E17" s="123">
        <v>0.68611111111111101</v>
      </c>
      <c r="F17" s="123">
        <v>0.70416666666666661</v>
      </c>
      <c r="G17" s="123">
        <v>0.8125</v>
      </c>
      <c r="H17" s="123">
        <v>0.19652777777777777</v>
      </c>
      <c r="I17" s="93"/>
      <c r="J17" s="93"/>
      <c r="K17" s="93"/>
      <c r="L17" s="93"/>
      <c r="M17" s="93"/>
      <c r="N17" s="93"/>
      <c r="O17" s="93"/>
      <c r="P17" s="123">
        <v>0.20138888888888887</v>
      </c>
    </row>
    <row r="18" spans="1:16" s="76" customFormat="1" ht="14.1" customHeight="1" x14ac:dyDescent="0.25">
      <c r="A18" s="32"/>
      <c r="B18" s="22" t="s">
        <v>42</v>
      </c>
      <c r="C18" s="119">
        <v>26878</v>
      </c>
      <c r="D18" s="119">
        <f>C18+1</f>
        <v>26879</v>
      </c>
      <c r="E18" s="119">
        <f>D19+1</f>
        <v>26893</v>
      </c>
      <c r="F18" s="119">
        <f>E19+1</f>
        <v>26905</v>
      </c>
      <c r="G18" s="119">
        <f>F19+1</f>
        <v>26954</v>
      </c>
      <c r="H18" s="119">
        <f>G19+1</f>
        <v>27208</v>
      </c>
      <c r="I18" s="94"/>
      <c r="J18" s="94"/>
      <c r="K18" s="93"/>
      <c r="L18" s="93"/>
      <c r="M18" s="93"/>
      <c r="N18" s="93"/>
      <c r="O18" s="93"/>
      <c r="P18" s="119">
        <f>MAX(C18:O19)+1</f>
        <v>27213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26892</v>
      </c>
      <c r="E19" s="127">
        <v>26904</v>
      </c>
      <c r="F19" s="127">
        <v>26953</v>
      </c>
      <c r="G19" s="127">
        <v>27207</v>
      </c>
      <c r="H19" s="127">
        <f>H18+4</f>
        <v>27212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 t="shared" ref="E20:O20" si="0">IF(ISNUMBER(E18),E19-E18+1,"")</f>
        <v>12</v>
      </c>
      <c r="F20" s="86">
        <f t="shared" si="0"/>
        <v>49</v>
      </c>
      <c r="G20" s="86">
        <f t="shared" si="0"/>
        <v>254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60" t="s">
        <v>45</v>
      </c>
      <c r="C22" s="22" t="s">
        <v>21</v>
      </c>
      <c r="D22" s="22" t="s">
        <v>23</v>
      </c>
      <c r="E22" s="22" t="s">
        <v>46</v>
      </c>
      <c r="F22" s="161" t="s">
        <v>47</v>
      </c>
      <c r="G22" s="161"/>
      <c r="H22" s="161"/>
      <c r="I22" s="161"/>
      <c r="J22" s="22" t="s">
        <v>21</v>
      </c>
      <c r="K22" s="22" t="s">
        <v>23</v>
      </c>
      <c r="L22" s="22" t="s">
        <v>46</v>
      </c>
      <c r="M22" s="161" t="s">
        <v>47</v>
      </c>
      <c r="N22" s="161"/>
      <c r="O22" s="161"/>
      <c r="P22" s="161"/>
    </row>
    <row r="23" spans="1:16" ht="13.5" customHeight="1" x14ac:dyDescent="0.25">
      <c r="B23" s="160"/>
      <c r="C23" s="120">
        <f>D18+5</f>
        <v>26884</v>
      </c>
      <c r="D23" s="120">
        <f>C23+3</f>
        <v>26887</v>
      </c>
      <c r="E23" s="118" t="s">
        <v>179</v>
      </c>
      <c r="F23" s="159" t="s">
        <v>190</v>
      </c>
      <c r="G23" s="159"/>
      <c r="H23" s="159"/>
      <c r="I23" s="159"/>
      <c r="J23" s="121"/>
      <c r="K23" s="121"/>
      <c r="L23" s="119" t="s">
        <v>49</v>
      </c>
      <c r="M23" s="159" t="s">
        <v>181</v>
      </c>
      <c r="N23" s="159"/>
      <c r="O23" s="159"/>
      <c r="P23" s="159"/>
    </row>
    <row r="24" spans="1:16" ht="13.5" customHeight="1" x14ac:dyDescent="0.25">
      <c r="B24" s="160"/>
      <c r="C24" s="120"/>
      <c r="D24" s="120"/>
      <c r="E24" s="119" t="s">
        <v>176</v>
      </c>
      <c r="F24" s="159" t="s">
        <v>185</v>
      </c>
      <c r="G24" s="159"/>
      <c r="H24" s="159"/>
      <c r="I24" s="159"/>
      <c r="J24" s="112"/>
      <c r="K24" s="112"/>
      <c r="L24" s="119" t="s">
        <v>50</v>
      </c>
      <c r="M24" s="159" t="s">
        <v>181</v>
      </c>
      <c r="N24" s="159"/>
      <c r="O24" s="159"/>
      <c r="P24" s="159"/>
    </row>
    <row r="25" spans="1:16" ht="13.5" customHeight="1" x14ac:dyDescent="0.25">
      <c r="B25" s="160"/>
      <c r="C25" s="121">
        <f>D23+1</f>
        <v>26888</v>
      </c>
      <c r="D25" s="121">
        <f>C25+4</f>
        <v>26892</v>
      </c>
      <c r="E25" s="119" t="s">
        <v>50</v>
      </c>
      <c r="F25" s="159" t="s">
        <v>191</v>
      </c>
      <c r="G25" s="159"/>
      <c r="H25" s="159"/>
      <c r="I25" s="159"/>
      <c r="J25" s="121"/>
      <c r="K25" s="121"/>
      <c r="L25" s="119" t="s">
        <v>177</v>
      </c>
      <c r="M25" s="159" t="s">
        <v>181</v>
      </c>
      <c r="N25" s="159"/>
      <c r="O25" s="159"/>
      <c r="P25" s="159"/>
    </row>
    <row r="26" spans="1:16" ht="13.5" customHeight="1" x14ac:dyDescent="0.25">
      <c r="B26" s="160"/>
      <c r="C26" s="121"/>
      <c r="D26" s="121"/>
      <c r="E26" s="119" t="s">
        <v>49</v>
      </c>
      <c r="F26" s="159" t="s">
        <v>185</v>
      </c>
      <c r="G26" s="159"/>
      <c r="H26" s="159"/>
      <c r="I26" s="159"/>
      <c r="J26" s="112"/>
      <c r="K26" s="112"/>
      <c r="L26" s="119" t="s">
        <v>48</v>
      </c>
      <c r="M26" s="159" t="s">
        <v>181</v>
      </c>
      <c r="N26" s="159"/>
      <c r="O26" s="159"/>
      <c r="P26" s="159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8" t="s">
        <v>51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32">
        <v>0.36527777777777781</v>
      </c>
      <c r="D30" s="105"/>
      <c r="E30" s="105"/>
      <c r="F30" s="105">
        <v>8.9583333333333334E-2</v>
      </c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0.45486111111111116</v>
      </c>
    </row>
    <row r="31" spans="1:16" ht="14.1" customHeight="1" x14ac:dyDescent="0.25">
      <c r="B31" s="23" t="s">
        <v>170</v>
      </c>
      <c r="C31" s="134">
        <v>0.3840277777777778</v>
      </c>
      <c r="D31" s="133"/>
      <c r="E31" s="99"/>
      <c r="F31" s="133">
        <v>0.10833333333333334</v>
      </c>
      <c r="G31" s="99"/>
      <c r="H31" s="99"/>
      <c r="I31" s="99"/>
      <c r="J31" s="99"/>
      <c r="K31" s="133">
        <v>2.0833333333333332E-2</v>
      </c>
      <c r="L31" s="99"/>
      <c r="M31" s="99"/>
      <c r="N31" s="99"/>
      <c r="O31" s="100"/>
      <c r="P31" s="107">
        <f>SUM(C31:N31)</f>
        <v>0.51319444444444451</v>
      </c>
    </row>
    <row r="32" spans="1:16" ht="14.1" customHeight="1" x14ac:dyDescent="0.25">
      <c r="B32" s="23" t="s">
        <v>66</v>
      </c>
      <c r="C32" s="109"/>
      <c r="D32" s="110"/>
      <c r="E32" s="101"/>
      <c r="F32" s="110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</v>
      </c>
    </row>
    <row r="33" spans="2:16" ht="14.1" customHeight="1" thickBot="1" x14ac:dyDescent="0.3">
      <c r="B33" s="23" t="s">
        <v>67</v>
      </c>
      <c r="C33" s="122"/>
      <c r="D33" s="111"/>
      <c r="E33" s="103"/>
      <c r="F33" s="111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0.3840277777777778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0.10833333333333334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2.0833333333333332E-2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0.51319444444444451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8" t="s">
        <v>68</v>
      </c>
      <c r="C36" s="162" t="s">
        <v>192</v>
      </c>
      <c r="D36" s="162"/>
      <c r="E36" s="162" t="s">
        <v>194</v>
      </c>
      <c r="F36" s="162"/>
      <c r="G36" s="163"/>
      <c r="H36" s="163"/>
      <c r="I36" s="163"/>
      <c r="J36" s="163"/>
      <c r="K36" s="163"/>
      <c r="L36" s="163"/>
      <c r="M36" s="162"/>
      <c r="N36" s="162"/>
      <c r="O36" s="162"/>
      <c r="P36" s="162"/>
    </row>
    <row r="37" spans="2:16" ht="18" customHeight="1" x14ac:dyDescent="0.25">
      <c r="B37" s="179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 x14ac:dyDescent="0.25">
      <c r="B38" s="179"/>
      <c r="C38" s="164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 x14ac:dyDescent="0.25">
      <c r="B39" s="179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9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80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69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8"/>
    </row>
    <row r="48" spans="2:16" ht="14.1" customHeight="1" x14ac:dyDescent="0.25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 x14ac:dyDescent="0.2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 x14ac:dyDescent="0.25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 x14ac:dyDescent="0.3">
      <c r="B52" s="194"/>
      <c r="C52" s="195"/>
      <c r="D52" s="176"/>
      <c r="E52" s="176"/>
      <c r="F52" s="176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167</v>
      </c>
      <c r="C53" s="198"/>
      <c r="D53" s="91"/>
      <c r="E53" s="91"/>
      <c r="F53" s="91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166</v>
      </c>
      <c r="C54" s="200"/>
      <c r="D54" s="200"/>
      <c r="E54" s="200"/>
      <c r="F54" s="91">
        <v>395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70</v>
      </c>
      <c r="C56" s="18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2" t="s">
        <v>71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72</v>
      </c>
      <c r="O57" s="183"/>
      <c r="P57" s="186"/>
    </row>
    <row r="58" spans="2:16" ht="17.100000000000001" customHeight="1" x14ac:dyDescent="0.25">
      <c r="B58" s="187" t="s">
        <v>73</v>
      </c>
      <c r="C58" s="188"/>
      <c r="D58" s="189"/>
      <c r="E58" s="187" t="s">
        <v>74</v>
      </c>
      <c r="F58" s="188"/>
      <c r="G58" s="189"/>
      <c r="H58" s="188" t="s">
        <v>75</v>
      </c>
      <c r="I58" s="188"/>
      <c r="J58" s="188"/>
      <c r="K58" s="190" t="s">
        <v>76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77</v>
      </c>
      <c r="C59" s="208"/>
      <c r="D59" s="30" t="b">
        <v>1</v>
      </c>
      <c r="E59" s="207" t="s">
        <v>78</v>
      </c>
      <c r="F59" s="208"/>
      <c r="G59" s="30" t="b">
        <v>1</v>
      </c>
      <c r="H59" s="209" t="s">
        <v>79</v>
      </c>
      <c r="I59" s="208"/>
      <c r="J59" s="30" t="b">
        <v>1</v>
      </c>
      <c r="K59" s="209" t="s">
        <v>80</v>
      </c>
      <c r="L59" s="208"/>
      <c r="M59" s="30" t="b">
        <v>1</v>
      </c>
      <c r="N59" s="210" t="s">
        <v>81</v>
      </c>
      <c r="O59" s="208"/>
      <c r="P59" s="30" t="b">
        <v>1</v>
      </c>
    </row>
    <row r="60" spans="2:16" ht="20.100000000000001" customHeight="1" x14ac:dyDescent="0.25">
      <c r="B60" s="207" t="s">
        <v>82</v>
      </c>
      <c r="C60" s="208"/>
      <c r="D60" s="30" t="b">
        <v>1</v>
      </c>
      <c r="E60" s="207" t="s">
        <v>83</v>
      </c>
      <c r="F60" s="208"/>
      <c r="G60" s="30" t="b">
        <v>1</v>
      </c>
      <c r="H60" s="209" t="s">
        <v>84</v>
      </c>
      <c r="I60" s="208"/>
      <c r="J60" s="30" t="b">
        <v>1</v>
      </c>
      <c r="K60" s="209" t="s">
        <v>85</v>
      </c>
      <c r="L60" s="208"/>
      <c r="M60" s="30" t="b">
        <v>1</v>
      </c>
      <c r="N60" s="210" t="s">
        <v>86</v>
      </c>
      <c r="O60" s="208"/>
      <c r="P60" s="30" t="b">
        <v>1</v>
      </c>
    </row>
    <row r="61" spans="2:16" ht="20.100000000000001" customHeight="1" x14ac:dyDescent="0.25">
      <c r="B61" s="207" t="s">
        <v>87</v>
      </c>
      <c r="C61" s="208"/>
      <c r="D61" s="30" t="b">
        <v>1</v>
      </c>
      <c r="E61" s="207" t="s">
        <v>88</v>
      </c>
      <c r="F61" s="208"/>
      <c r="G61" s="30" t="b">
        <v>1</v>
      </c>
      <c r="H61" s="209" t="s">
        <v>89</v>
      </c>
      <c r="I61" s="208"/>
      <c r="J61" s="30" t="b">
        <v>1</v>
      </c>
      <c r="K61" s="209" t="s">
        <v>90</v>
      </c>
      <c r="L61" s="208"/>
      <c r="M61" s="30" t="b">
        <v>1</v>
      </c>
      <c r="N61" s="210" t="s">
        <v>91</v>
      </c>
      <c r="O61" s="208"/>
      <c r="P61" s="30" t="b">
        <v>1</v>
      </c>
    </row>
    <row r="62" spans="2:16" ht="20.100000000000001" customHeight="1" x14ac:dyDescent="0.25">
      <c r="B62" s="209" t="s">
        <v>89</v>
      </c>
      <c r="C62" s="208"/>
      <c r="D62" s="30" t="b">
        <v>1</v>
      </c>
      <c r="E62" s="207" t="s">
        <v>92</v>
      </c>
      <c r="F62" s="208"/>
      <c r="G62" s="30" t="b">
        <v>1</v>
      </c>
      <c r="H62" s="209" t="s">
        <v>93</v>
      </c>
      <c r="I62" s="208"/>
      <c r="J62" s="30" t="b">
        <v>0</v>
      </c>
      <c r="K62" s="209" t="s">
        <v>94</v>
      </c>
      <c r="L62" s="208"/>
      <c r="M62" s="30" t="b">
        <v>1</v>
      </c>
      <c r="N62" s="210" t="s">
        <v>84</v>
      </c>
      <c r="O62" s="208"/>
      <c r="P62" s="30" t="b">
        <v>1</v>
      </c>
    </row>
    <row r="63" spans="2:16" ht="20.100000000000001" customHeight="1" x14ac:dyDescent="0.25">
      <c r="B63" s="209" t="s">
        <v>95</v>
      </c>
      <c r="C63" s="208"/>
      <c r="D63" s="30" t="b">
        <v>1</v>
      </c>
      <c r="E63" s="207" t="s">
        <v>96</v>
      </c>
      <c r="F63" s="208"/>
      <c r="G63" s="30" t="b">
        <v>1</v>
      </c>
      <c r="H63" s="35"/>
      <c r="I63" s="36"/>
      <c r="J63" s="37"/>
      <c r="K63" s="209" t="s">
        <v>97</v>
      </c>
      <c r="L63" s="208"/>
      <c r="M63" s="30" t="b">
        <v>1</v>
      </c>
      <c r="N63" s="210" t="s">
        <v>165</v>
      </c>
      <c r="O63" s="208"/>
      <c r="P63" s="30" t="b">
        <v>1</v>
      </c>
    </row>
    <row r="64" spans="2:16" ht="20.100000000000001" customHeight="1" x14ac:dyDescent="0.25">
      <c r="B64" s="209" t="s">
        <v>98</v>
      </c>
      <c r="C64" s="208"/>
      <c r="D64" s="30" t="b">
        <v>0</v>
      </c>
      <c r="E64" s="207" t="s">
        <v>99</v>
      </c>
      <c r="F64" s="208"/>
      <c r="G64" s="30" t="b">
        <v>1</v>
      </c>
      <c r="H64" s="38"/>
      <c r="I64" s="39"/>
      <c r="J64" s="40"/>
      <c r="K64" s="217" t="s">
        <v>100</v>
      </c>
      <c r="L64" s="218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7" t="s">
        <v>163</v>
      </c>
      <c r="F65" s="208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1" t="s">
        <v>106</v>
      </c>
      <c r="C69" s="211"/>
      <c r="D69" s="48"/>
      <c r="E69" s="48"/>
      <c r="F69" s="213" t="s">
        <v>107</v>
      </c>
      <c r="G69" s="215" t="s">
        <v>108</v>
      </c>
      <c r="H69" s="48"/>
      <c r="I69" s="211" t="s">
        <v>109</v>
      </c>
      <c r="J69" s="211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2"/>
      <c r="C70" s="212"/>
      <c r="D70" s="52"/>
      <c r="E70" s="53"/>
      <c r="F70" s="214"/>
      <c r="G70" s="216"/>
      <c r="H70" s="54"/>
      <c r="I70" s="212"/>
      <c r="J70" s="212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-154.30000000000001</v>
      </c>
      <c r="D72" s="113">
        <v>-155.80000000000001</v>
      </c>
      <c r="E72" s="74" t="s">
        <v>119</v>
      </c>
      <c r="F72" s="113">
        <v>20</v>
      </c>
      <c r="G72" s="113">
        <v>10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-134.30000000000001</v>
      </c>
      <c r="D73" s="113">
        <v>-134.4</v>
      </c>
      <c r="E73" s="75" t="s">
        <v>123</v>
      </c>
      <c r="F73" s="115">
        <v>27</v>
      </c>
      <c r="G73" s="115">
        <v>32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-210.65</v>
      </c>
      <c r="D74" s="113">
        <v>-211.8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-112.352</v>
      </c>
      <c r="D75" s="113">
        <v>-113.7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24.85</v>
      </c>
      <c r="D76" s="113">
        <v>23.6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29.14</v>
      </c>
      <c r="D77" s="113">
        <v>27.46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21.68</v>
      </c>
      <c r="D78" s="113">
        <v>20.54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22.46</v>
      </c>
      <c r="D79" s="113">
        <v>21.66</v>
      </c>
      <c r="E79" s="74" t="s">
        <v>153</v>
      </c>
      <c r="F79" s="113">
        <v>16</v>
      </c>
      <c r="G79" s="113">
        <v>8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3.7400000000000001E-5</v>
      </c>
      <c r="D80" s="114">
        <v>3.7400000000000001E-5</v>
      </c>
      <c r="E80" s="75" t="s">
        <v>158</v>
      </c>
      <c r="F80" s="115">
        <v>32</v>
      </c>
      <c r="G80" s="115">
        <v>67.7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52" t="s">
        <v>162</v>
      </c>
      <c r="C84" s="152"/>
    </row>
    <row r="85" spans="2:16" ht="15" customHeight="1" x14ac:dyDescent="0.25">
      <c r="B85" s="153" t="s">
        <v>186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56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8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3"/>
    </row>
    <row r="90" spans="2:16" ht="1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7"/>
    </row>
    <row r="91" spans="2:16" ht="1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7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2025-05-25T04:57:16Z</dcterms:modified>
</cp:coreProperties>
</file>