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<sst xmlns="http://schemas.openxmlformats.org/spreadsheetml/2006/main" count="218" uniqueCount="206">
  <si>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</si>
  <si>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</si>
  <si>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</si>
  <si>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</si>
  <si>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</si>
  <si>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</si>
  <si>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</si>
  <si>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</si>
  <si>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</si>
  <si>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</si>
  <si>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</si>
  <si>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</si>
  <si>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</si>
  <si>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</si>
  <si>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</si>
  <si>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</si>
  <si>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</si>
  <si>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</si>
  <si>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</si>
  <si>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</si>
  <si>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</si>
  <si>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</si>
  <si>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</si>
  <si>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</si>
  <si>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</si>
  <si>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</si>
  <si>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</si>
  <si>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</si>
  <si>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</si>
  <si>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</si>
  <si>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</si>
  <si>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</si>
  <si>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</si>
  <si>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</si>
  <si>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</si>
  <si>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</si>
  <si>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</si>
  <si>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</si>
  <si>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</si>
  <si>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</si>
  <si>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</si>
  <si>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</si>
  <si>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</si>
  <si>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</si>
  <si>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</si>
  <si>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</si>
  <si>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</si>
  <si>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</si>
  <si>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</si>
  <si>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</si>
  <si>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</si>
  <si>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</si>
  <si>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</si>
  <si>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</si>
  <si>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</si>
  <si>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</si>
  <si>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</si>
  <si>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</si>
  <si>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</si>
  <si>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</si>
  <si>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</si>
  <si>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</si>
  <si>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</si>
  <si>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</si>
  <si>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</si>
  <si>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</si>
  <si>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</si>
  <si>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</si>
  <si>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</si>
  <si>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</si>
  <si>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</si>
  <si>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</si>
  <si>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</si>
  <si>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</si>
  <si>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</si>
  <si>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</si>
  <si>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</si>
  <si>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</si>
  <si>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</si>
  <si>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</si>
  <si>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</si>
  <si>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</si>
  <si>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</si>
  <si>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</si>
  <si>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</si>
  <si>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</si>
  <si>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</si>
  <si>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</si>
  <si>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</si>
  <si>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</si>
  <si>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</si>
  <si>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</si>
  <si>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</si>
  <si>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</si>
  <si>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</si>
  <si>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</si>
  <si>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</si>
  <si>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</si>
  <si>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</si>
  <si>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</si>
  <si>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</si>
  <si>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</si>
  <si>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</si>
  <si>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</si>
  <si>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</si>
  <si>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</si>
  <si>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</si>
  <si>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</si>
  <si>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</si>
  <si>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</si>
  <si>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</si>
  <si>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</si>
  <si>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</si>
  <si>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</si>
  <si>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</si>
  <si>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</si>
  <si>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</si>
  <si>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</si>
  <si>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</si>
  <si>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</si>
  <si>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</si>
  <si>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</si>
  <si>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</si>
  <si>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</si>
  <si>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</si>
  <si>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</si>
  <si>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</si>
  <si>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</si>
  <si>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</si>
  <si>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</si>
  <si>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</si>
  <si>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</si>
  <si>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</si>
  <si>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</si>
  <si>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</si>
  <si>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</si>
  <si>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</si>
  <si>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</si>
  <si>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</si>
  <si>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</si>
  <si>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</si>
  <si>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</si>
  <si>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</si>
  <si>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</si>
  <si>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</si>
  <si>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</si>
  <si>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</si>
  <si>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</si>
  <si>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</si>
  <si>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</si>
  <si>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</si>
  <si>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</si>
  <si>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</si>
  <si>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</si>
  <si>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</si>
  <si>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</si>
  <si>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</si>
  <si>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</si>
  <si>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</si>
  <si>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</si>
  <si>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</si>
  <si>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</si>
  <si>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</si>
  <si>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</si>
  <si>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</si>
  <si>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</si>
  <si>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</si>
  <si>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</si>
  <si>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</si>
  <si>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</si>
  <si>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</si>
  <si>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</si>
  <si>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</si>
  <si>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</si>
  <si>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</si>
  <si>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</si>
  <si>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</si>
  <si>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</si>
  <si>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</si>
  <si>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</si>
  <si>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</si>
  <si>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</si>
  <si>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</si>
  <si>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</si>
  <si>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</si>
  <si>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</si>
  <si>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현대섭</t>
    <phoneticPr fontId="3" type="noConversion"/>
  </si>
  <si>
    <t>윤지훈</t>
    <phoneticPr fontId="3" type="noConversion"/>
  </si>
  <si>
    <t>KSP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</si>
  <si>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</si>
  <si>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</si>
  <si>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</si>
  <si>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</si>
  <si>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20Ss/23k / 35s/2k5  50s/16k </t>
    <phoneticPr fontId="3" type="noConversion"/>
  </si>
  <si>
    <t>20s/14k  35s/13k  50s/12k</t>
    <phoneticPr fontId="3" type="noConversion"/>
  </si>
  <si>
    <t>M_024629-024630:M</t>
    <phoneticPr fontId="3" type="noConversion"/>
  </si>
  <si>
    <t>1) 방풍막 연결</t>
    <phoneticPr fontId="3" type="noConversion"/>
  </si>
  <si>
    <t>M_024692-024693:T</t>
    <phoneticPr fontId="3" type="noConversion"/>
  </si>
  <si>
    <t>1) 달의 영향으로 BLG01,02,03,04,14,18,19,22,31,32,33,34,35,41,42,43,51,52 삭제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</si>
  <si>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</si>
  <si>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</si>
  <si>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M_024761-024762 :M</t>
    <phoneticPr fontId="3" type="noConversion"/>
  </si>
  <si>
    <t>M_024874-024875:M</t>
    <phoneticPr fontId="3" type="noConversion"/>
  </si>
  <si>
    <t xml:space="preserve"> 60s/18k 45s/23k 30s/24k</t>
    <phoneticPr fontId="3" type="noConversion"/>
  </si>
  <si>
    <t>60s/27k 45s/39k 30s/45k</t>
    <phoneticPr fontId="3" type="noConversion"/>
  </si>
  <si>
    <t>L_024706-024915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</si>
</sst>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4" fontId="53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3">
        <v>45792</v>
      </c>
      <c r="D3" s="154"/>
      <c r="E3" s="1"/>
      <c r="F3" s="1"/>
      <c r="G3" s="1"/>
      <c r="H3" s="1"/>
      <c r="I3" s="1"/>
      <c r="J3" s="1"/>
      <c r="K3" s="33" t="s">
        <v>2</v>
      </c>
      <c r="L3" s="155">
        <f>(P31-(P32+P33))/P31*100</f>
        <v>100</v>
      </c>
      <c r="M3" s="155"/>
      <c r="N3" s="33" t="s">
        <v>3</v>
      </c>
      <c r="O3" s="155">
        <f>(P31-P33)/P31*100</f>
        <v>100</v>
      </c>
      <c r="P3" s="155"/>
    </row>
    <row r="4" spans="1:16" ht="14.25" customHeight="1" x14ac:dyDescent="0.25">
      <c r="B4" s="21" t="s">
        <v>4</v>
      </c>
      <c r="C4" s="2" t="s">
        <v>186</v>
      </c>
      <c r="D4" s="3" t="s">
        <v>187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22">
        <v>0.71875</v>
      </c>
      <c r="D9" s="123">
        <v>1.7</v>
      </c>
      <c r="E9" s="123">
        <v>13.5</v>
      </c>
      <c r="F9" s="123">
        <v>47</v>
      </c>
      <c r="G9" s="124" t="s">
        <v>185</v>
      </c>
      <c r="H9" s="123">
        <v>2</v>
      </c>
      <c r="I9" s="124">
        <v>90</v>
      </c>
      <c r="J9" s="12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30">
        <v>0.9375</v>
      </c>
      <c r="D10" s="133">
        <v>1.5</v>
      </c>
      <c r="E10" s="133">
        <v>11.2</v>
      </c>
      <c r="F10" s="133">
        <v>58</v>
      </c>
      <c r="G10" s="111" t="s">
        <v>189</v>
      </c>
      <c r="H10" s="133">
        <v>1.1000000000000001</v>
      </c>
      <c r="I10" s="223"/>
      <c r="J10" s="135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0.1875</v>
      </c>
      <c r="D11" s="132">
        <v>1.5</v>
      </c>
      <c r="E11" s="132">
        <v>11.1</v>
      </c>
      <c r="F11" s="132">
        <v>65</v>
      </c>
      <c r="G11" s="111" t="s">
        <v>190</v>
      </c>
      <c r="H11" s="133">
        <v>7</v>
      </c>
      <c r="I11" s="134"/>
      <c r="J11" s="135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1.5666666666666667</v>
      </c>
      <c r="E12" s="12">
        <f>AVERAGE(E9:E11)</f>
        <v>11.933333333333332</v>
      </c>
      <c r="F12" s="13">
        <f>AVERAGE(F9:F11)</f>
        <v>56.666666666666664</v>
      </c>
      <c r="G12" s="14"/>
      <c r="H12" s="15">
        <f>AVERAGE(H9:H11)</f>
        <v>3.3666666666666667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26" t="s">
        <v>175</v>
      </c>
      <c r="D16" s="127" t="s">
        <v>181</v>
      </c>
      <c r="E16" s="124" t="s">
        <v>182</v>
      </c>
      <c r="F16" s="124" t="s">
        <v>188</v>
      </c>
      <c r="G16" s="124" t="s">
        <v>183</v>
      </c>
      <c r="H16" s="111" t="s">
        <v>184</v>
      </c>
      <c r="I16" s="99"/>
      <c r="J16" s="99"/>
      <c r="K16" s="99"/>
      <c r="L16" s="99"/>
      <c r="M16" s="99"/>
      <c r="N16" s="99"/>
      <c r="O16" s="99"/>
      <c r="P16" s="111" t="s">
        <v>179</v>
      </c>
    </row>
    <row r="17" spans="1:16" s="76" customFormat="1" ht="14.1" customHeight="1" x14ac:dyDescent="0.25">
      <c r="A17" s="32"/>
      <c r="B17" s="22" t="s">
        <v>41</v>
      </c>
      <c r="C17" s="122">
        <v>0.66111111111111109</v>
      </c>
      <c r="D17" s="122">
        <v>0.6645833333333333</v>
      </c>
      <c r="E17" s="122">
        <v>0.69652777777777775</v>
      </c>
      <c r="F17" s="122">
        <v>0.72152777777777777</v>
      </c>
      <c r="G17" s="122">
        <v>0.8520833333333333</v>
      </c>
      <c r="H17" s="130">
        <v>0.19097222222222221</v>
      </c>
      <c r="I17" s="98"/>
      <c r="J17" s="98"/>
      <c r="K17" s="98"/>
      <c r="L17" s="98"/>
      <c r="M17" s="98"/>
      <c r="N17" s="98"/>
      <c r="O17" s="98"/>
      <c r="P17" s="130">
        <v>0.20833333333333334</v>
      </c>
    </row>
    <row r="18" spans="1:16" s="76" customFormat="1" ht="14.1" customHeight="1" x14ac:dyDescent="0.25">
      <c r="A18" s="32"/>
      <c r="B18" s="22" t="s">
        <v>42</v>
      </c>
      <c r="C18" s="124">
        <v>24602</v>
      </c>
      <c r="D18" s="124">
        <f>C18+1</f>
        <v>24603</v>
      </c>
      <c r="E18" s="124">
        <f>D19+1</f>
        <v>24614</v>
      </c>
      <c r="F18" s="124">
        <f>E19+1</f>
        <v>24628</v>
      </c>
      <c r="G18" s="124">
        <f>F19+1</f>
        <v>24706</v>
      </c>
      <c r="H18" s="111">
        <f>G19+1</f>
        <v>24916</v>
      </c>
      <c r="I18" s="99"/>
      <c r="J18" s="99"/>
      <c r="K18" s="98"/>
      <c r="L18" s="98"/>
      <c r="M18" s="98"/>
      <c r="N18" s="98"/>
      <c r="O18" s="98"/>
      <c r="P18" s="111">
        <f>MAX(C18:O19)+1</f>
        <v>24927</v>
      </c>
    </row>
    <row r="19" spans="1:16" s="76" customFormat="1" ht="14.1" customHeight="1" thickBot="1" x14ac:dyDescent="0.3">
      <c r="A19" s="32"/>
      <c r="B19" s="9" t="s">
        <v>43</v>
      </c>
      <c r="C19" s="81"/>
      <c r="D19" s="124">
        <v>24613</v>
      </c>
      <c r="E19" s="128">
        <v>24627</v>
      </c>
      <c r="F19" s="128">
        <v>24705</v>
      </c>
      <c r="G19" s="121">
        <v>24915</v>
      </c>
      <c r="H19" s="121">
        <v>24926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11</v>
      </c>
      <c r="E20" s="86">
        <f t="shared" ref="E20:O20" si="0">IF(ISNUMBER(E18),E19-E18+1,"")</f>
        <v>14</v>
      </c>
      <c r="F20" s="86">
        <f t="shared" si="0"/>
        <v>78</v>
      </c>
      <c r="G20" s="86">
        <f t="shared" si="0"/>
        <v>210</v>
      </c>
      <c r="H20" s="86">
        <f t="shared" si="0"/>
        <v>11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4" t="s">
        <v>45</v>
      </c>
      <c r="C22" s="22" t="s">
        <v>21</v>
      </c>
      <c r="D22" s="22" t="s">
        <v>23</v>
      </c>
      <c r="E22" s="22" t="s">
        <v>46</v>
      </c>
      <c r="F22" s="165" t="s">
        <v>47</v>
      </c>
      <c r="G22" s="165"/>
      <c r="H22" s="165"/>
      <c r="I22" s="165"/>
      <c r="J22" s="22" t="s">
        <v>21</v>
      </c>
      <c r="K22" s="22" t="s">
        <v>23</v>
      </c>
      <c r="L22" s="22" t="s">
        <v>46</v>
      </c>
      <c r="M22" s="165" t="s">
        <v>47</v>
      </c>
      <c r="N22" s="165"/>
      <c r="O22" s="165"/>
      <c r="P22" s="165"/>
    </row>
    <row r="23" spans="1:16" ht="13.5" customHeight="1" x14ac:dyDescent="0.25">
      <c r="B23" s="164"/>
      <c r="C23" s="225">
        <v>24608</v>
      </c>
      <c r="D23" s="225">
        <v>24610</v>
      </c>
      <c r="E23" s="126" t="s">
        <v>180</v>
      </c>
      <c r="F23" s="227" t="s">
        <v>193</v>
      </c>
      <c r="G23" s="227"/>
      <c r="H23" s="227"/>
      <c r="I23" s="227"/>
      <c r="J23" s="226">
        <v>24916</v>
      </c>
      <c r="K23" s="226">
        <v>24918</v>
      </c>
      <c r="L23" s="111" t="s">
        <v>49</v>
      </c>
      <c r="M23" s="163" t="s">
        <v>203</v>
      </c>
      <c r="N23" s="163"/>
      <c r="O23" s="163"/>
      <c r="P23" s="163"/>
    </row>
    <row r="24" spans="1:16" ht="13.5" customHeight="1" x14ac:dyDescent="0.25">
      <c r="B24" s="164"/>
      <c r="C24" s="226"/>
      <c r="D24" s="226"/>
      <c r="E24" s="124" t="s">
        <v>176</v>
      </c>
      <c r="F24" s="227" t="s">
        <v>191</v>
      </c>
      <c r="G24" s="227"/>
      <c r="H24" s="227"/>
      <c r="I24" s="227"/>
      <c r="J24" s="115"/>
      <c r="K24" s="115"/>
      <c r="L24" s="111" t="s">
        <v>50</v>
      </c>
      <c r="M24" s="163" t="s">
        <v>199</v>
      </c>
      <c r="N24" s="163"/>
      <c r="O24" s="163"/>
      <c r="P24" s="163"/>
    </row>
    <row r="25" spans="1:16" ht="13.5" customHeight="1" x14ac:dyDescent="0.25">
      <c r="B25" s="164"/>
      <c r="C25" s="226">
        <v>24611</v>
      </c>
      <c r="D25" s="226">
        <v>24613</v>
      </c>
      <c r="E25" s="124" t="s">
        <v>50</v>
      </c>
      <c r="F25" s="227" t="s">
        <v>194</v>
      </c>
      <c r="G25" s="227"/>
      <c r="H25" s="227"/>
      <c r="I25" s="227"/>
      <c r="J25" s="226">
        <v>24919</v>
      </c>
      <c r="K25" s="226">
        <v>24921</v>
      </c>
      <c r="L25" s="111" t="s">
        <v>177</v>
      </c>
      <c r="M25" s="163" t="s">
        <v>204</v>
      </c>
      <c r="N25" s="163"/>
      <c r="O25" s="163"/>
      <c r="P25" s="163"/>
    </row>
    <row r="26" spans="1:16" ht="13.5" customHeight="1" x14ac:dyDescent="0.25">
      <c r="B26" s="164"/>
      <c r="C26" s="226"/>
      <c r="D26" s="226"/>
      <c r="E26" s="124" t="s">
        <v>49</v>
      </c>
      <c r="F26" s="227" t="s">
        <v>192</v>
      </c>
      <c r="G26" s="227"/>
      <c r="H26" s="227"/>
      <c r="I26" s="227"/>
      <c r="J26" s="115"/>
      <c r="K26" s="115"/>
      <c r="L26" s="111" t="s">
        <v>48</v>
      </c>
      <c r="M26" s="163" t="s">
        <v>200</v>
      </c>
      <c r="N26" s="163"/>
      <c r="O26" s="163"/>
      <c r="P26" s="163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52" t="s">
        <v>51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2">
        <v>0.33680555555555558</v>
      </c>
      <c r="D30" s="113">
        <v>0.11180555555555556</v>
      </c>
      <c r="E30" s="113"/>
      <c r="F30" s="113"/>
      <c r="G30" s="113"/>
      <c r="H30" s="113"/>
      <c r="I30" s="113"/>
      <c r="J30" s="113"/>
      <c r="K30" s="114"/>
      <c r="L30" s="113"/>
      <c r="M30" s="113"/>
      <c r="N30" s="113"/>
      <c r="O30" s="113"/>
      <c r="P30" s="116">
        <f>SUM(C30:J30,L30:N30)</f>
        <v>0.44861111111111113</v>
      </c>
    </row>
    <row r="31" spans="1:16" ht="14.1" customHeight="1" x14ac:dyDescent="0.25">
      <c r="B31" s="23" t="s">
        <v>170</v>
      </c>
      <c r="C31" s="224">
        <v>0.33888888888888885</v>
      </c>
      <c r="D31" s="129">
        <v>0.13055555555555556</v>
      </c>
      <c r="E31" s="104"/>
      <c r="F31" s="104"/>
      <c r="G31" s="104"/>
      <c r="H31" s="104"/>
      <c r="I31" s="104"/>
      <c r="J31" s="104"/>
      <c r="K31" s="222">
        <v>2.1527777777777781E-2</v>
      </c>
      <c r="L31" s="104"/>
      <c r="M31" s="104"/>
      <c r="N31" s="104"/>
      <c r="O31" s="105"/>
      <c r="P31" s="116">
        <f>SUM(C31:N31)</f>
        <v>0.4909722222222222</v>
      </c>
    </row>
    <row r="32" spans="1:16" ht="14.1" customHeight="1" x14ac:dyDescent="0.25">
      <c r="B32" s="23" t="s">
        <v>66</v>
      </c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06"/>
      <c r="N32" s="106"/>
      <c r="O32" s="107"/>
      <c r="P32" s="116">
        <f>SUM(C32:N32)</f>
        <v>0</v>
      </c>
    </row>
    <row r="33" spans="2:16" ht="14.1" customHeight="1" thickBot="1" x14ac:dyDescent="0.3">
      <c r="B33" s="23" t="s">
        <v>67</v>
      </c>
      <c r="C33" s="108"/>
      <c r="D33" s="12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17">
        <f>SUM(C33:N33)</f>
        <v>0</v>
      </c>
    </row>
    <row r="34" spans="2:16" ht="14.1" customHeight="1" x14ac:dyDescent="0.25">
      <c r="B34" s="70" t="s">
        <v>168</v>
      </c>
      <c r="C34" s="101">
        <f>C31-C32-C33</f>
        <v>0.33888888888888885</v>
      </c>
      <c r="D34" s="101">
        <f t="shared" ref="D34:P34" si="1">D31-D32-D33</f>
        <v>0.13055555555555556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2.1527777777777781E-2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0.4909722222222222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1" t="s">
        <v>68</v>
      </c>
      <c r="C36" s="166" t="s">
        <v>195</v>
      </c>
      <c r="D36" s="166"/>
      <c r="E36" s="166" t="s">
        <v>197</v>
      </c>
      <c r="F36" s="166"/>
      <c r="G36" s="166" t="s">
        <v>205</v>
      </c>
      <c r="H36" s="166"/>
      <c r="I36" s="166" t="s">
        <v>201</v>
      </c>
      <c r="J36" s="166"/>
      <c r="K36" s="166" t="s">
        <v>202</v>
      </c>
      <c r="L36" s="166"/>
      <c r="M36" s="166"/>
      <c r="N36" s="166"/>
      <c r="O36" s="166"/>
      <c r="P36" s="166"/>
    </row>
    <row r="37" spans="2:16" ht="18" customHeight="1" x14ac:dyDescent="0.25">
      <c r="B37" s="182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2"/>
      <c r="C38" s="166" t="s">
        <v>178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2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2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3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69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198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6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77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80"/>
    </row>
    <row r="49" spans="2:16" ht="14.1" customHeight="1" x14ac:dyDescent="0.25"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80"/>
    </row>
    <row r="50" spans="2:16" ht="14.1" customHeight="1" x14ac:dyDescent="0.25"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80"/>
    </row>
    <row r="51" spans="2:16" ht="14.1" customHeight="1" x14ac:dyDescent="0.25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80"/>
    </row>
    <row r="52" spans="2:16" ht="14.1" customHeight="1" thickBot="1" x14ac:dyDescent="0.3">
      <c r="B52" s="197"/>
      <c r="C52" s="198"/>
      <c r="D52" s="179"/>
      <c r="E52" s="179"/>
      <c r="F52" s="179"/>
      <c r="G52" s="198"/>
      <c r="H52" s="198"/>
      <c r="I52" s="198"/>
      <c r="J52" s="198"/>
      <c r="K52" s="198"/>
      <c r="L52" s="198"/>
      <c r="M52" s="198"/>
      <c r="N52" s="198"/>
      <c r="O52" s="198"/>
      <c r="P52" s="199"/>
    </row>
    <row r="53" spans="2:16" ht="14.1" customHeight="1" thickTop="1" thickBot="1" x14ac:dyDescent="0.3">
      <c r="B53" s="200" t="s">
        <v>167</v>
      </c>
      <c r="C53" s="201"/>
      <c r="D53" s="96"/>
      <c r="E53" s="96"/>
      <c r="F53" s="96"/>
      <c r="G53" s="204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 ht="14.1" customHeight="1" thickTop="1" thickBot="1" x14ac:dyDescent="0.3">
      <c r="B54" s="202" t="s">
        <v>166</v>
      </c>
      <c r="C54" s="203"/>
      <c r="D54" s="203"/>
      <c r="E54" s="203"/>
      <c r="F54" s="96">
        <v>851</v>
      </c>
      <c r="G54" s="207"/>
      <c r="H54" s="208"/>
      <c r="I54" s="208"/>
      <c r="J54" s="208"/>
      <c r="K54" s="208"/>
      <c r="L54" s="208"/>
      <c r="M54" s="208"/>
      <c r="N54" s="208"/>
      <c r="O54" s="208"/>
      <c r="P54" s="209"/>
    </row>
    <row r="55" spans="2:16" ht="13.5" customHeight="1" thickTop="1" x14ac:dyDescent="0.25"/>
    <row r="56" spans="2:16" ht="17.25" customHeight="1" x14ac:dyDescent="0.25">
      <c r="B56" s="184" t="s">
        <v>70</v>
      </c>
      <c r="C56" s="18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5" t="s">
        <v>71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 t="s">
        <v>72</v>
      </c>
      <c r="O57" s="186"/>
      <c r="P57" s="189"/>
    </row>
    <row r="58" spans="2:16" ht="17.100000000000001" customHeight="1" x14ac:dyDescent="0.25">
      <c r="B58" s="190" t="s">
        <v>73</v>
      </c>
      <c r="C58" s="191"/>
      <c r="D58" s="192"/>
      <c r="E58" s="190" t="s">
        <v>74</v>
      </c>
      <c r="F58" s="191"/>
      <c r="G58" s="192"/>
      <c r="H58" s="191" t="s">
        <v>75</v>
      </c>
      <c r="I58" s="191"/>
      <c r="J58" s="191"/>
      <c r="K58" s="193" t="s">
        <v>76</v>
      </c>
      <c r="L58" s="191"/>
      <c r="M58" s="194"/>
      <c r="N58" s="195"/>
      <c r="O58" s="191"/>
      <c r="P58" s="196"/>
    </row>
    <row r="59" spans="2:16" ht="20.100000000000001" customHeight="1" x14ac:dyDescent="0.25">
      <c r="B59" s="210" t="s">
        <v>77</v>
      </c>
      <c r="C59" s="211"/>
      <c r="D59" s="30" t="b">
        <v>1</v>
      </c>
      <c r="E59" s="210" t="s">
        <v>78</v>
      </c>
      <c r="F59" s="211"/>
      <c r="G59" s="30" t="b">
        <v>1</v>
      </c>
      <c r="H59" s="212" t="s">
        <v>79</v>
      </c>
      <c r="I59" s="211"/>
      <c r="J59" s="30" t="b">
        <v>1</v>
      </c>
      <c r="K59" s="212" t="s">
        <v>80</v>
      </c>
      <c r="L59" s="211"/>
      <c r="M59" s="30" t="b">
        <v>1</v>
      </c>
      <c r="N59" s="213" t="s">
        <v>81</v>
      </c>
      <c r="O59" s="211"/>
      <c r="P59" s="30" t="b">
        <v>1</v>
      </c>
    </row>
    <row r="60" spans="2:16" ht="20.100000000000001" customHeight="1" x14ac:dyDescent="0.25">
      <c r="B60" s="210" t="s">
        <v>82</v>
      </c>
      <c r="C60" s="211"/>
      <c r="D60" s="30" t="b">
        <v>1</v>
      </c>
      <c r="E60" s="210" t="s">
        <v>83</v>
      </c>
      <c r="F60" s="211"/>
      <c r="G60" s="30" t="b">
        <v>1</v>
      </c>
      <c r="H60" s="212" t="s">
        <v>84</v>
      </c>
      <c r="I60" s="211"/>
      <c r="J60" s="30" t="b">
        <v>1</v>
      </c>
      <c r="K60" s="212" t="s">
        <v>85</v>
      </c>
      <c r="L60" s="211"/>
      <c r="M60" s="30" t="b">
        <v>1</v>
      </c>
      <c r="N60" s="213" t="s">
        <v>86</v>
      </c>
      <c r="O60" s="211"/>
      <c r="P60" s="30" t="b">
        <v>1</v>
      </c>
    </row>
    <row r="61" spans="2:16" ht="20.100000000000001" customHeight="1" x14ac:dyDescent="0.25">
      <c r="B61" s="210" t="s">
        <v>87</v>
      </c>
      <c r="C61" s="211"/>
      <c r="D61" s="30" t="b">
        <v>1</v>
      </c>
      <c r="E61" s="210" t="s">
        <v>88</v>
      </c>
      <c r="F61" s="211"/>
      <c r="G61" s="30" t="b">
        <v>1</v>
      </c>
      <c r="H61" s="212" t="s">
        <v>89</v>
      </c>
      <c r="I61" s="211"/>
      <c r="J61" s="30" t="b">
        <v>1</v>
      </c>
      <c r="K61" s="212" t="s">
        <v>90</v>
      </c>
      <c r="L61" s="211"/>
      <c r="M61" s="30" t="b">
        <v>1</v>
      </c>
      <c r="N61" s="213" t="s">
        <v>91</v>
      </c>
      <c r="O61" s="211"/>
      <c r="P61" s="30" t="b">
        <v>1</v>
      </c>
    </row>
    <row r="62" spans="2:16" ht="20.100000000000001" customHeight="1" x14ac:dyDescent="0.25">
      <c r="B62" s="212" t="s">
        <v>89</v>
      </c>
      <c r="C62" s="211"/>
      <c r="D62" s="30" t="b">
        <v>1</v>
      </c>
      <c r="E62" s="210" t="s">
        <v>92</v>
      </c>
      <c r="F62" s="211"/>
      <c r="G62" s="30" t="b">
        <v>1</v>
      </c>
      <c r="H62" s="212" t="s">
        <v>93</v>
      </c>
      <c r="I62" s="211"/>
      <c r="J62" s="30" t="b">
        <v>0</v>
      </c>
      <c r="K62" s="212" t="s">
        <v>94</v>
      </c>
      <c r="L62" s="211"/>
      <c r="M62" s="30" t="b">
        <v>1</v>
      </c>
      <c r="N62" s="213" t="s">
        <v>84</v>
      </c>
      <c r="O62" s="211"/>
      <c r="P62" s="30" t="b">
        <v>1</v>
      </c>
    </row>
    <row r="63" spans="2:16" ht="20.100000000000001" customHeight="1" x14ac:dyDescent="0.25">
      <c r="B63" s="212" t="s">
        <v>95</v>
      </c>
      <c r="C63" s="211"/>
      <c r="D63" s="30" t="b">
        <v>1</v>
      </c>
      <c r="E63" s="210" t="s">
        <v>96</v>
      </c>
      <c r="F63" s="211"/>
      <c r="G63" s="30" t="b">
        <v>1</v>
      </c>
      <c r="H63" s="35"/>
      <c r="I63" s="36"/>
      <c r="J63" s="37"/>
      <c r="K63" s="212" t="s">
        <v>97</v>
      </c>
      <c r="L63" s="211"/>
      <c r="M63" s="30" t="b">
        <v>1</v>
      </c>
      <c r="N63" s="213" t="s">
        <v>165</v>
      </c>
      <c r="O63" s="211"/>
      <c r="P63" s="30" t="b">
        <v>1</v>
      </c>
    </row>
    <row r="64" spans="2:16" ht="20.100000000000001" customHeight="1" x14ac:dyDescent="0.25">
      <c r="B64" s="212" t="s">
        <v>98</v>
      </c>
      <c r="C64" s="211"/>
      <c r="D64" s="30" t="b">
        <v>0</v>
      </c>
      <c r="E64" s="210" t="s">
        <v>99</v>
      </c>
      <c r="F64" s="211"/>
      <c r="G64" s="30" t="b">
        <v>1</v>
      </c>
      <c r="H64" s="38"/>
      <c r="I64" s="39"/>
      <c r="J64" s="40"/>
      <c r="K64" s="220" t="s">
        <v>100</v>
      </c>
      <c r="L64" s="22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10" t="s">
        <v>163</v>
      </c>
      <c r="F65" s="21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4" t="s">
        <v>106</v>
      </c>
      <c r="C69" s="214"/>
      <c r="D69" s="48"/>
      <c r="E69" s="48"/>
      <c r="F69" s="216" t="s">
        <v>107</v>
      </c>
      <c r="G69" s="218" t="s">
        <v>108</v>
      </c>
      <c r="H69" s="48"/>
      <c r="I69" s="214" t="s">
        <v>109</v>
      </c>
      <c r="J69" s="214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5"/>
      <c r="C70" s="215"/>
      <c r="D70" s="52"/>
      <c r="E70" s="53"/>
      <c r="F70" s="217"/>
      <c r="G70" s="219"/>
      <c r="H70" s="54"/>
      <c r="I70" s="215"/>
      <c r="J70" s="215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-153.30000000000001</v>
      </c>
      <c r="D72" s="140">
        <v>-155.1</v>
      </c>
      <c r="E72" s="74" t="s">
        <v>119</v>
      </c>
      <c r="F72" s="87">
        <v>21.1</v>
      </c>
      <c r="G72" s="136">
        <v>19.600000000000001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-133.1</v>
      </c>
      <c r="D73" s="140">
        <v>-134.19999999999999</v>
      </c>
      <c r="E73" s="75" t="s">
        <v>123</v>
      </c>
      <c r="F73" s="88">
        <v>31.8</v>
      </c>
      <c r="G73" s="137">
        <v>42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87">
        <v>-209.9</v>
      </c>
      <c r="D74" s="140">
        <v>-211.3</v>
      </c>
      <c r="E74" s="75" t="s">
        <v>128</v>
      </c>
      <c r="F74" s="91">
        <v>20</v>
      </c>
      <c r="G74" s="138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</v>
      </c>
      <c r="D75" s="140">
        <v>-113</v>
      </c>
      <c r="E75" s="75" t="s">
        <v>133</v>
      </c>
      <c r="F75" s="91">
        <v>40</v>
      </c>
      <c r="G75" s="138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25.9</v>
      </c>
      <c r="D76" s="140">
        <v>24.1</v>
      </c>
      <c r="E76" s="75" t="s">
        <v>138</v>
      </c>
      <c r="F76" s="91">
        <v>10</v>
      </c>
      <c r="G76" s="138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30.6</v>
      </c>
      <c r="D77" s="140">
        <v>28.2</v>
      </c>
      <c r="E77" s="75" t="s">
        <v>143</v>
      </c>
      <c r="F77" s="91">
        <v>150</v>
      </c>
      <c r="G77" s="138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22.6</v>
      </c>
      <c r="D78" s="140">
        <v>21</v>
      </c>
      <c r="E78" s="75" t="s">
        <v>148</v>
      </c>
      <c r="F78" s="89"/>
      <c r="G78" s="139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23.3</v>
      </c>
      <c r="D79" s="140">
        <v>21.8</v>
      </c>
      <c r="E79" s="74" t="s">
        <v>153</v>
      </c>
      <c r="F79" s="87">
        <v>20.5</v>
      </c>
      <c r="G79" s="136">
        <v>12.6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3.7100000000000001E-5</v>
      </c>
      <c r="D80" s="141">
        <v>3.6999999999999998E-5</v>
      </c>
      <c r="E80" s="75" t="s">
        <v>158</v>
      </c>
      <c r="F80" s="88">
        <v>33</v>
      </c>
      <c r="G80" s="137">
        <v>68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6" t="s">
        <v>162</v>
      </c>
      <c r="C84" s="156"/>
    </row>
    <row r="85" spans="2:16" ht="15" customHeight="1" x14ac:dyDescent="0.25">
      <c r="B85" s="157" t="s">
        <v>196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2"/>
    </row>
    <row r="87" spans="2:16" ht="15" customHeigh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</row>
    <row r="88" spans="2:16" ht="15" customHeigh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51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2025-05-16T05:12:14Z</dcterms:modified>
</cp:coreProperties>
</file>