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5" i="1" s="1"/>
  <c r="D25" i="1" s="1"/>
  <c r="C23" i="1"/>
  <c r="H18" i="1" l="1"/>
  <c r="H19" i="1" s="1"/>
  <c r="G18" i="1"/>
  <c r="F18" i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<sst xmlns="http://schemas.openxmlformats.org/spreadsheetml/2006/main" count="211" uniqueCount="194">
  <si>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</si>
  <si>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</si>
  <si>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</si>
  <si>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</si>
  <si>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</si>
  <si>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</si>
  <si>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</si>
  <si>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</si>
  <si>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</si>
  <si>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</si>
  <si>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</si>
  <si>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</si>
  <si>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</si>
  <si>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</si>
  <si>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</si>
  <si>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</si>
  <si>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</si>
  <si>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</si>
  <si>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</si>
  <si>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</si>
  <si>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</si>
  <si>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</si>
  <si>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</si>
  <si>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</si>
  <si>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</si>
  <si>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</si>
  <si>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</si>
  <si>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</si>
  <si>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</si>
  <si>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</si>
  <si>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</si>
  <si>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</si>
  <si>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</si>
  <si>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</si>
  <si>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</si>
  <si>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</si>
  <si>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</si>
  <si>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</si>
  <si>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</si>
  <si>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</si>
  <si>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</si>
  <si>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</si>
  <si>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</si>
  <si>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</si>
  <si>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</si>
  <si>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</si>
  <si>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</si>
  <si>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</si>
  <si>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</si>
  <si>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</si>
  <si>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</si>
  <si>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</si>
  <si>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</si>
  <si>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</si>
  <si>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</si>
  <si>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</si>
  <si>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</si>
  <si>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</si>
  <si>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</si>
  <si>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</si>
  <si>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</si>
  <si>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</si>
  <si>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</si>
  <si>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</si>
  <si>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</si>
  <si>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</si>
  <si>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</si>
  <si>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</si>
  <si>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</si>
  <si>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</si>
  <si>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</si>
  <si>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</si>
  <si>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</si>
  <si>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</si>
  <si>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</si>
  <si>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</si>
  <si>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</si>
  <si>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</si>
  <si>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</si>
  <si>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</si>
  <si>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</si>
  <si>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</si>
  <si>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</si>
  <si>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</si>
  <si>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</si>
  <si>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</si>
  <si>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</si>
  <si>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</si>
  <si>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</si>
  <si>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</si>
  <si>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</si>
  <si>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</si>
  <si>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</si>
  <si>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</si>
  <si>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</si>
  <si>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</si>
  <si>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</si>
  <si>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</si>
  <si>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</si>
  <si>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</si>
  <si>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</si>
  <si>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</si>
  <si>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</si>
  <si>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</si>
  <si>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</si>
  <si>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</si>
  <si>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</si>
  <si>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</si>
  <si>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</si>
  <si>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</si>
  <si>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</si>
  <si>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</si>
  <si>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</si>
  <si>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</si>
  <si>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</si>
  <si>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</si>
  <si>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</si>
  <si>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</si>
  <si>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</si>
  <si>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</si>
  <si>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</si>
  <si>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</si>
  <si>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</si>
  <si>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</si>
  <si>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</si>
  <si>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</si>
  <si>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</si>
  <si>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</si>
  <si>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</si>
  <si>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</si>
  <si>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</si>
  <si>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</si>
  <si>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</si>
  <si>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</si>
  <si>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</si>
  <si>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</si>
  <si>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</si>
  <si>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</si>
  <si>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</si>
  <si>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</si>
  <si>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</si>
  <si>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</si>
  <si>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</si>
  <si>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</si>
  <si>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</si>
  <si>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</si>
  <si>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</si>
  <si>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</si>
  <si>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</si>
  <si>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</si>
  <si>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</si>
  <si>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</si>
  <si>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</si>
  <si>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</si>
  <si>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</si>
  <si>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</si>
  <si>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</si>
  <si>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</si>
  <si>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</si>
  <si>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</si>
  <si>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</si>
  <si>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</si>
  <si>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</si>
  <si>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</si>
  <si>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</si>
  <si>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</si>
  <si>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</si>
  <si>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</si>
  <si>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</si>
  <si>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</si>
  <si>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</si>
  <si>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</si>
  <si>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</si>
  <si>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</si>
  <si>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</si>
  <si>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</si>
  <si>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</si>
  <si>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</si>
  <si>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</si>
  <si>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</si>
  <si>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</si>
  <si>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</si>
  <si>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</si>
  <si>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</si>
  <si>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</si>
  <si>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</si>
  <si>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</si>
  <si>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</si>
  <si>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</si>
  <si>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</si>
  <si>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</si>
  <si>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ENG-KSP</t>
    <phoneticPr fontId="3" type="noConversion"/>
  </si>
  <si>
    <t>20s/32k 22s/23k 35s/22k 45s/25k</t>
    <phoneticPr fontId="3" type="noConversion"/>
  </si>
  <si>
    <t xml:space="preserve"> 20s/24k 29s/27k 37s/24k 47s/22k 60s/20k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</si>
</sst>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68" sqref="J68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9" t="s">
        <v>0</v>
      </c>
      <c r="C2" s="19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0">
        <v>45788</v>
      </c>
      <c r="D3" s="201"/>
      <c r="E3" s="1"/>
      <c r="F3" s="1"/>
      <c r="G3" s="1"/>
      <c r="H3" s="1"/>
      <c r="I3" s="1"/>
      <c r="J3" s="1"/>
      <c r="K3" s="33" t="s">
        <v>2</v>
      </c>
      <c r="L3" s="202">
        <f>(P31-(P32+P33))/P31*100</f>
        <v>100</v>
      </c>
      <c r="M3" s="202"/>
      <c r="N3" s="33" t="s">
        <v>3</v>
      </c>
      <c r="O3" s="202">
        <f>(P31-P33)/P31*100</f>
        <v>100</v>
      </c>
      <c r="P3" s="202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9" t="s">
        <v>6</v>
      </c>
      <c r="C7" s="19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32">
        <v>0.71875</v>
      </c>
      <c r="D9" s="133">
        <v>2.2000000000000002</v>
      </c>
      <c r="E9" s="133">
        <v>6</v>
      </c>
      <c r="F9" s="133">
        <v>55</v>
      </c>
      <c r="G9" s="134" t="s">
        <v>184</v>
      </c>
      <c r="H9" s="133">
        <v>4</v>
      </c>
      <c r="I9" s="134">
        <v>99.4</v>
      </c>
      <c r="J9" s="13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32">
        <v>0.9375</v>
      </c>
      <c r="D10" s="133">
        <v>1.75</v>
      </c>
      <c r="E10" s="133">
        <v>4.5</v>
      </c>
      <c r="F10" s="133">
        <v>67</v>
      </c>
      <c r="G10" s="134" t="s">
        <v>185</v>
      </c>
      <c r="H10" s="133">
        <v>1</v>
      </c>
      <c r="I10" s="136"/>
      <c r="J10" s="13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9">
        <v>0.17361111111111113</v>
      </c>
      <c r="D11" s="130">
        <v>1.5</v>
      </c>
      <c r="E11" s="130">
        <v>5</v>
      </c>
      <c r="F11" s="130">
        <v>40</v>
      </c>
      <c r="G11" s="113" t="s">
        <v>186</v>
      </c>
      <c r="H11" s="119">
        <v>1.5</v>
      </c>
      <c r="I11" s="131"/>
      <c r="J11" s="120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23.454861111111111</v>
      </c>
      <c r="D12" s="12">
        <f>AVERAGE(D9:D11)</f>
        <v>1.8166666666666667</v>
      </c>
      <c r="E12" s="12">
        <f>AVERAGE(E9:E11)</f>
        <v>5.166666666666667</v>
      </c>
      <c r="F12" s="13">
        <f>AVERAGE(F9:F11)</f>
        <v>54</v>
      </c>
      <c r="G12" s="14"/>
      <c r="H12" s="15">
        <f>AVERAGE(H9:H11)</f>
        <v>2.1666666666666665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9" t="s">
        <v>25</v>
      </c>
      <c r="C14" s="19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37" t="s">
        <v>175</v>
      </c>
      <c r="D16" s="138" t="s">
        <v>182</v>
      </c>
      <c r="E16" s="134" t="s">
        <v>188</v>
      </c>
      <c r="F16" s="134" t="s">
        <v>191</v>
      </c>
      <c r="G16" s="134" t="s">
        <v>189</v>
      </c>
      <c r="H16" s="113" t="s">
        <v>190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32">
        <v>0.66249999999999998</v>
      </c>
      <c r="D17" s="132">
        <v>0.66527777777777775</v>
      </c>
      <c r="E17" s="112">
        <v>0.69027777777777777</v>
      </c>
      <c r="F17" s="112">
        <v>0.71458333333333324</v>
      </c>
      <c r="G17" s="112">
        <v>0.86111111111111116</v>
      </c>
      <c r="H17" s="112">
        <v>0.19097222222222221</v>
      </c>
      <c r="I17" s="98"/>
      <c r="J17" s="98"/>
      <c r="K17" s="98"/>
      <c r="L17" s="98"/>
      <c r="M17" s="98"/>
      <c r="N17" s="98"/>
      <c r="O17" s="98"/>
      <c r="P17" s="112">
        <v>0.19652777777777777</v>
      </c>
    </row>
    <row r="18" spans="1:16" s="76" customFormat="1" ht="14.1" customHeight="1" x14ac:dyDescent="0.25">
      <c r="A18" s="32"/>
      <c r="B18" s="22" t="s">
        <v>42</v>
      </c>
      <c r="C18" s="134">
        <v>23246</v>
      </c>
      <c r="D18" s="134">
        <f>C18+1</f>
        <v>23247</v>
      </c>
      <c r="E18" s="134">
        <f>D19+1</f>
        <v>23261</v>
      </c>
      <c r="F18" s="134">
        <f>E19+1</f>
        <v>23277</v>
      </c>
      <c r="G18" s="134">
        <f>F19+1</f>
        <v>23369</v>
      </c>
      <c r="H18" s="113">
        <f>G19+1</f>
        <v>23583</v>
      </c>
      <c r="I18" s="99"/>
      <c r="J18" s="99"/>
      <c r="K18" s="98"/>
      <c r="L18" s="98"/>
      <c r="M18" s="98"/>
      <c r="N18" s="98"/>
      <c r="O18" s="98"/>
      <c r="P18" s="113">
        <f>MAX(C18:O19)+1</f>
        <v>23588</v>
      </c>
    </row>
    <row r="19" spans="1:16" s="76" customFormat="1" ht="14.1" customHeight="1" thickBot="1" x14ac:dyDescent="0.3">
      <c r="A19" s="32"/>
      <c r="B19" s="9" t="s">
        <v>43</v>
      </c>
      <c r="C19" s="81"/>
      <c r="D19" s="134">
        <v>23260</v>
      </c>
      <c r="E19" s="139">
        <v>23276</v>
      </c>
      <c r="F19" s="139">
        <v>23368</v>
      </c>
      <c r="G19" s="128">
        <v>23582</v>
      </c>
      <c r="H19" s="128">
        <f>H18+4</f>
        <v>23587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14</v>
      </c>
      <c r="E20" s="86">
        <f t="shared" ref="E20:O20" si="0">IF(ISNUMBER(E18),E19-E18+1,"")</f>
        <v>16</v>
      </c>
      <c r="F20" s="86">
        <f t="shared" si="0"/>
        <v>92</v>
      </c>
      <c r="G20" s="86">
        <f t="shared" si="0"/>
        <v>214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2" t="s">
        <v>21</v>
      </c>
      <c r="D22" s="22" t="s">
        <v>23</v>
      </c>
      <c r="E22" s="22" t="s">
        <v>46</v>
      </c>
      <c r="F22" s="210" t="s">
        <v>47</v>
      </c>
      <c r="G22" s="210"/>
      <c r="H22" s="210"/>
      <c r="I22" s="210"/>
      <c r="J22" s="22" t="s">
        <v>21</v>
      </c>
      <c r="K22" s="22" t="s">
        <v>23</v>
      </c>
      <c r="L22" s="22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7">
        <f>D18+5</f>
        <v>23252</v>
      </c>
      <c r="D23" s="117">
        <f>C23+3</f>
        <v>23255</v>
      </c>
      <c r="E23" s="111" t="s">
        <v>181</v>
      </c>
      <c r="F23" s="208" t="s">
        <v>192</v>
      </c>
      <c r="G23" s="208"/>
      <c r="H23" s="208"/>
      <c r="I23" s="208"/>
      <c r="J23" s="118"/>
      <c r="K23" s="118"/>
      <c r="L23" s="113" t="s">
        <v>49</v>
      </c>
      <c r="M23" s="208" t="s">
        <v>179</v>
      </c>
      <c r="N23" s="208"/>
      <c r="O23" s="208"/>
      <c r="P23" s="208"/>
    </row>
    <row r="24" spans="1:16" ht="13.5" customHeight="1" x14ac:dyDescent="0.25">
      <c r="B24" s="209"/>
      <c r="C24" s="117"/>
      <c r="D24" s="117"/>
      <c r="E24" s="113" t="s">
        <v>176</v>
      </c>
      <c r="F24" s="208" t="s">
        <v>179</v>
      </c>
      <c r="G24" s="208"/>
      <c r="H24" s="208"/>
      <c r="I24" s="208"/>
      <c r="J24" s="118"/>
      <c r="K24" s="118"/>
      <c r="L24" s="113" t="s">
        <v>50</v>
      </c>
      <c r="M24" s="208" t="s">
        <v>179</v>
      </c>
      <c r="N24" s="208"/>
      <c r="O24" s="208"/>
      <c r="P24" s="208"/>
    </row>
    <row r="25" spans="1:16" ht="13.5" customHeight="1" x14ac:dyDescent="0.25">
      <c r="B25" s="209"/>
      <c r="C25" s="118">
        <f>D23+1</f>
        <v>23256</v>
      </c>
      <c r="D25" s="118">
        <f>C25+4</f>
        <v>23260</v>
      </c>
      <c r="E25" s="113" t="s">
        <v>50</v>
      </c>
      <c r="F25" s="208" t="s">
        <v>193</v>
      </c>
      <c r="G25" s="208"/>
      <c r="H25" s="208"/>
      <c r="I25" s="208"/>
      <c r="J25" s="118"/>
      <c r="K25" s="118"/>
      <c r="L25" s="113" t="s">
        <v>177</v>
      </c>
      <c r="M25" s="208" t="s">
        <v>179</v>
      </c>
      <c r="N25" s="208"/>
      <c r="O25" s="208"/>
      <c r="P25" s="208"/>
    </row>
    <row r="26" spans="1:16" ht="13.5" customHeight="1" x14ac:dyDescent="0.25">
      <c r="B26" s="209"/>
      <c r="C26" s="118"/>
      <c r="D26" s="118"/>
      <c r="E26" s="113" t="s">
        <v>49</v>
      </c>
      <c r="F26" s="208" t="s">
        <v>179</v>
      </c>
      <c r="G26" s="208"/>
      <c r="H26" s="208"/>
      <c r="I26" s="208"/>
      <c r="J26" s="118"/>
      <c r="K26" s="118"/>
      <c r="L26" s="113" t="s">
        <v>48</v>
      </c>
      <c r="M26" s="208" t="s">
        <v>179</v>
      </c>
      <c r="N26" s="208"/>
      <c r="O26" s="208"/>
      <c r="P26" s="208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9" t="s">
        <v>51</v>
      </c>
      <c r="C28" s="199"/>
      <c r="D28" s="19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0.32430555555555557</v>
      </c>
      <c r="D30" s="115"/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>
        <v>0.12083333333333333</v>
      </c>
      <c r="P30" s="121">
        <f>SUM(C30:J30,L30:N30)</f>
        <v>0.32430555555555557</v>
      </c>
    </row>
    <row r="31" spans="1:16" ht="14.1" customHeight="1" x14ac:dyDescent="0.25">
      <c r="B31" s="23" t="s">
        <v>170</v>
      </c>
      <c r="C31" s="127">
        <v>0.3298611111111111</v>
      </c>
      <c r="D31" s="124">
        <v>0.14652777777777778</v>
      </c>
      <c r="E31" s="104"/>
      <c r="F31" s="104"/>
      <c r="G31" s="104"/>
      <c r="H31" s="104"/>
      <c r="I31" s="104"/>
      <c r="J31" s="104"/>
      <c r="K31" s="124">
        <v>2.4305555555555556E-2</v>
      </c>
      <c r="L31" s="104"/>
      <c r="M31" s="104"/>
      <c r="N31" s="104"/>
      <c r="O31" s="105"/>
      <c r="P31" s="121">
        <f>SUM(C31:N31)</f>
        <v>0.50069444444444444</v>
      </c>
    </row>
    <row r="32" spans="1:16" ht="14.1" customHeight="1" x14ac:dyDescent="0.25">
      <c r="B32" s="23" t="s">
        <v>66</v>
      </c>
      <c r="C32" s="123"/>
      <c r="D32" s="125"/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</v>
      </c>
    </row>
    <row r="33" spans="2:16" ht="14.1" customHeight="1" thickBot="1" x14ac:dyDescent="0.3">
      <c r="B33" s="23" t="s">
        <v>67</v>
      </c>
      <c r="C33" s="108"/>
      <c r="D33" s="12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0</v>
      </c>
    </row>
    <row r="34" spans="2:16" ht="14.1" customHeight="1" x14ac:dyDescent="0.25">
      <c r="B34" s="70" t="s">
        <v>168</v>
      </c>
      <c r="C34" s="101">
        <f>C31-C32-C33</f>
        <v>0.3298611111111111</v>
      </c>
      <c r="D34" s="101">
        <f t="shared" ref="D34:P34" si="1">D31-D32-D33</f>
        <v>0.14652777777777778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2.4305555555555556E-2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0.50069444444444444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5" t="s">
        <v>68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4"/>
      <c r="N36" s="194"/>
      <c r="O36" s="194"/>
      <c r="P36" s="194"/>
    </row>
    <row r="37" spans="2:16" ht="18" customHeight="1" x14ac:dyDescent="0.25">
      <c r="B37" s="196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</row>
    <row r="38" spans="2:16" ht="18" customHeight="1" x14ac:dyDescent="0.25">
      <c r="B38" s="196"/>
      <c r="C38" s="194" t="s">
        <v>178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</row>
    <row r="39" spans="2:16" ht="18" customHeight="1" x14ac:dyDescent="0.25">
      <c r="B39" s="19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</row>
    <row r="40" spans="2:16" ht="18" customHeight="1" x14ac:dyDescent="0.25"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69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87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9"/>
    </row>
    <row r="46" spans="2:16" ht="14.1" customHeight="1" x14ac:dyDescent="0.25">
      <c r="B46" s="190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2"/>
    </row>
    <row r="47" spans="2:16" ht="14.1" customHeight="1" x14ac:dyDescent="0.25">
      <c r="B47" s="193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9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167</v>
      </c>
      <c r="C53" s="172"/>
      <c r="D53" s="96"/>
      <c r="E53" s="96"/>
      <c r="F53" s="96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166</v>
      </c>
      <c r="C54" s="174"/>
      <c r="D54" s="174"/>
      <c r="E54" s="174"/>
      <c r="F54" s="96">
        <v>69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70</v>
      </c>
      <c r="C56" s="15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3" t="s">
        <v>71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72</v>
      </c>
      <c r="O57" s="154"/>
      <c r="P57" s="157"/>
    </row>
    <row r="58" spans="2:16" ht="17.100000000000001" customHeight="1" x14ac:dyDescent="0.25">
      <c r="B58" s="158" t="s">
        <v>73</v>
      </c>
      <c r="C58" s="159"/>
      <c r="D58" s="160"/>
      <c r="E58" s="158" t="s">
        <v>74</v>
      </c>
      <c r="F58" s="159"/>
      <c r="G58" s="160"/>
      <c r="H58" s="159" t="s">
        <v>75</v>
      </c>
      <c r="I58" s="159"/>
      <c r="J58" s="159"/>
      <c r="K58" s="161" t="s">
        <v>76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77</v>
      </c>
      <c r="C59" s="141"/>
      <c r="D59" s="30" t="b">
        <v>1</v>
      </c>
      <c r="E59" s="140" t="s">
        <v>78</v>
      </c>
      <c r="F59" s="141"/>
      <c r="G59" s="30" t="b">
        <v>1</v>
      </c>
      <c r="H59" s="148" t="s">
        <v>79</v>
      </c>
      <c r="I59" s="141"/>
      <c r="J59" s="30" t="b">
        <v>1</v>
      </c>
      <c r="K59" s="148" t="s">
        <v>80</v>
      </c>
      <c r="L59" s="141"/>
      <c r="M59" s="30" t="b">
        <v>1</v>
      </c>
      <c r="N59" s="149" t="s">
        <v>81</v>
      </c>
      <c r="O59" s="141"/>
      <c r="P59" s="30" t="b">
        <v>1</v>
      </c>
    </row>
    <row r="60" spans="2:16" ht="20.100000000000001" customHeight="1" x14ac:dyDescent="0.25">
      <c r="B60" s="140" t="s">
        <v>82</v>
      </c>
      <c r="C60" s="141"/>
      <c r="D60" s="30" t="b">
        <v>1</v>
      </c>
      <c r="E60" s="140" t="s">
        <v>83</v>
      </c>
      <c r="F60" s="141"/>
      <c r="G60" s="30" t="b">
        <v>1</v>
      </c>
      <c r="H60" s="148" t="s">
        <v>84</v>
      </c>
      <c r="I60" s="141"/>
      <c r="J60" s="30" t="b">
        <v>1</v>
      </c>
      <c r="K60" s="148" t="s">
        <v>85</v>
      </c>
      <c r="L60" s="141"/>
      <c r="M60" s="30" t="b">
        <v>1</v>
      </c>
      <c r="N60" s="149" t="s">
        <v>86</v>
      </c>
      <c r="O60" s="141"/>
      <c r="P60" s="30" t="b">
        <v>1</v>
      </c>
    </row>
    <row r="61" spans="2:16" ht="20.100000000000001" customHeight="1" x14ac:dyDescent="0.25">
      <c r="B61" s="140" t="s">
        <v>87</v>
      </c>
      <c r="C61" s="141"/>
      <c r="D61" s="30" t="b">
        <v>1</v>
      </c>
      <c r="E61" s="140" t="s">
        <v>88</v>
      </c>
      <c r="F61" s="141"/>
      <c r="G61" s="30" t="b">
        <v>1</v>
      </c>
      <c r="H61" s="148" t="s">
        <v>89</v>
      </c>
      <c r="I61" s="141"/>
      <c r="J61" s="30" t="b">
        <v>1</v>
      </c>
      <c r="K61" s="148" t="s">
        <v>90</v>
      </c>
      <c r="L61" s="141"/>
      <c r="M61" s="30" t="b">
        <v>1</v>
      </c>
      <c r="N61" s="149" t="s">
        <v>91</v>
      </c>
      <c r="O61" s="141"/>
      <c r="P61" s="30" t="b">
        <v>1</v>
      </c>
    </row>
    <row r="62" spans="2:16" ht="20.100000000000001" customHeight="1" x14ac:dyDescent="0.25">
      <c r="B62" s="148" t="s">
        <v>89</v>
      </c>
      <c r="C62" s="141"/>
      <c r="D62" s="30" t="b">
        <v>1</v>
      </c>
      <c r="E62" s="140" t="s">
        <v>92</v>
      </c>
      <c r="F62" s="141"/>
      <c r="G62" s="30" t="b">
        <v>1</v>
      </c>
      <c r="H62" s="148" t="s">
        <v>93</v>
      </c>
      <c r="I62" s="141"/>
      <c r="J62" s="30" t="b">
        <v>0</v>
      </c>
      <c r="K62" s="148" t="s">
        <v>94</v>
      </c>
      <c r="L62" s="141"/>
      <c r="M62" s="30" t="b">
        <v>1</v>
      </c>
      <c r="N62" s="149" t="s">
        <v>84</v>
      </c>
      <c r="O62" s="141"/>
      <c r="P62" s="30" t="b">
        <v>1</v>
      </c>
    </row>
    <row r="63" spans="2:16" ht="20.100000000000001" customHeight="1" x14ac:dyDescent="0.25">
      <c r="B63" s="148" t="s">
        <v>95</v>
      </c>
      <c r="C63" s="141"/>
      <c r="D63" s="30" t="b">
        <v>1</v>
      </c>
      <c r="E63" s="140" t="s">
        <v>96</v>
      </c>
      <c r="F63" s="141"/>
      <c r="G63" s="30" t="b">
        <v>1</v>
      </c>
      <c r="H63" s="35"/>
      <c r="I63" s="36"/>
      <c r="J63" s="37"/>
      <c r="K63" s="148" t="s">
        <v>97</v>
      </c>
      <c r="L63" s="141"/>
      <c r="M63" s="30" t="b">
        <v>1</v>
      </c>
      <c r="N63" s="149" t="s">
        <v>165</v>
      </c>
      <c r="O63" s="141"/>
      <c r="P63" s="30" t="b">
        <v>1</v>
      </c>
    </row>
    <row r="64" spans="2:16" ht="20.100000000000001" customHeight="1" x14ac:dyDescent="0.25">
      <c r="B64" s="148" t="s">
        <v>98</v>
      </c>
      <c r="C64" s="141"/>
      <c r="D64" s="30" t="b">
        <v>0</v>
      </c>
      <c r="E64" s="140" t="s">
        <v>99</v>
      </c>
      <c r="F64" s="141"/>
      <c r="G64" s="30" t="b">
        <v>1</v>
      </c>
      <c r="H64" s="38"/>
      <c r="I64" s="39"/>
      <c r="J64" s="40"/>
      <c r="K64" s="150" t="s">
        <v>100</v>
      </c>
      <c r="L64" s="15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0" t="s">
        <v>163</v>
      </c>
      <c r="F65" s="14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2" t="s">
        <v>106</v>
      </c>
      <c r="C69" s="142"/>
      <c r="D69" s="48"/>
      <c r="E69" s="48"/>
      <c r="F69" s="144" t="s">
        <v>107</v>
      </c>
      <c r="G69" s="146" t="s">
        <v>108</v>
      </c>
      <c r="H69" s="48"/>
      <c r="I69" s="142" t="s">
        <v>109</v>
      </c>
      <c r="J69" s="142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43"/>
      <c r="C70" s="143"/>
      <c r="D70" s="52"/>
      <c r="E70" s="53"/>
      <c r="F70" s="145"/>
      <c r="G70" s="147"/>
      <c r="H70" s="54"/>
      <c r="I70" s="143"/>
      <c r="J70" s="143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-154.30000000000001</v>
      </c>
      <c r="D72" s="225">
        <v>-155.97999999999999</v>
      </c>
      <c r="E72" s="74" t="s">
        <v>119</v>
      </c>
      <c r="F72" s="87">
        <v>20</v>
      </c>
      <c r="G72" s="221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-133.35</v>
      </c>
      <c r="D73" s="225">
        <v>-133.93</v>
      </c>
      <c r="E73" s="75" t="s">
        <v>123</v>
      </c>
      <c r="F73" s="88">
        <v>25</v>
      </c>
      <c r="G73" s="222">
        <v>23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-210.7</v>
      </c>
      <c r="D74" s="225">
        <v>-211.86</v>
      </c>
      <c r="E74" s="75" t="s">
        <v>128</v>
      </c>
      <c r="F74" s="91">
        <v>15</v>
      </c>
      <c r="G74" s="223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-112.2</v>
      </c>
      <c r="D75" s="225">
        <v>-113.99</v>
      </c>
      <c r="E75" s="75" t="s">
        <v>133</v>
      </c>
      <c r="F75" s="91">
        <v>40</v>
      </c>
      <c r="G75" s="223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24.4</v>
      </c>
      <c r="D76" s="225">
        <v>22.97</v>
      </c>
      <c r="E76" s="75" t="s">
        <v>138</v>
      </c>
      <c r="F76" s="91">
        <v>15</v>
      </c>
      <c r="G76" s="223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28.6</v>
      </c>
      <c r="D77" s="225">
        <v>26.623000000000001</v>
      </c>
      <c r="E77" s="75" t="s">
        <v>143</v>
      </c>
      <c r="F77" s="91">
        <v>150</v>
      </c>
      <c r="G77" s="223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21.254999999999999</v>
      </c>
      <c r="D78" s="225">
        <v>19.911000000000001</v>
      </c>
      <c r="E78" s="75" t="s">
        <v>148</v>
      </c>
      <c r="F78" s="89"/>
      <c r="G78" s="224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</v>
      </c>
      <c r="D79" s="225">
        <v>20.677</v>
      </c>
      <c r="E79" s="74" t="s">
        <v>153</v>
      </c>
      <c r="F79" s="87">
        <v>15</v>
      </c>
      <c r="G79" s="221">
        <v>6.6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3.6699999999999998E-5</v>
      </c>
      <c r="D80" s="226">
        <v>3.65E-5</v>
      </c>
      <c r="E80" s="75" t="s">
        <v>158</v>
      </c>
      <c r="F80" s="88">
        <v>29</v>
      </c>
      <c r="G80" s="222">
        <v>47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3" t="s">
        <v>162</v>
      </c>
      <c r="C84" s="203"/>
    </row>
    <row r="85" spans="2:16" ht="15" customHeight="1" x14ac:dyDescent="0.25">
      <c r="B85" s="204" t="s">
        <v>187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6"/>
    </row>
    <row r="86" spans="2:16" ht="15" customHeight="1" x14ac:dyDescent="0.25">
      <c r="B86" s="207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2"/>
    </row>
    <row r="87" spans="2:16" ht="15" customHeight="1" x14ac:dyDescent="0.25">
      <c r="B87" s="217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9"/>
    </row>
    <row r="88" spans="2:16" ht="15" customHeight="1" x14ac:dyDescent="0.25"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</row>
    <row r="89" spans="2:16" ht="15" customHeight="1" x14ac:dyDescent="0.25">
      <c r="B89" s="220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3"/>
    </row>
    <row r="90" spans="2:16" ht="15" customHeight="1" x14ac:dyDescent="0.25">
      <c r="B90" s="217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9"/>
    </row>
    <row r="91" spans="2:16" ht="15" customHeight="1" x14ac:dyDescent="0.25">
      <c r="B91" s="217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9"/>
    </row>
    <row r="92" spans="2:16" ht="15" customHeight="1" x14ac:dyDescent="0.25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</row>
    <row r="93" spans="2:16" ht="15" customHeight="1" x14ac:dyDescent="0.25">
      <c r="B93" s="211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3"/>
    </row>
    <row r="94" spans="2:16" ht="15" customHeight="1" x14ac:dyDescent="0.2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3"/>
    </row>
    <row r="95" spans="2:16" ht="15" customHeight="1" x14ac:dyDescent="0.25">
      <c r="B95" s="211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3"/>
    </row>
    <row r="96" spans="2:16" ht="15" customHeight="1" x14ac:dyDescent="0.25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</row>
    <row r="97" spans="2:16" ht="15" customHeight="1" x14ac:dyDescent="0.25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</row>
    <row r="98" spans="2:16" ht="15" customHeight="1" x14ac:dyDescent="0.25">
      <c r="B98" s="211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3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2025-05-12T04:48:32Z</dcterms:modified>
</cp:coreProperties>
</file>