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D19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<sst xmlns="http://schemas.openxmlformats.org/spreadsheetml/2006/main" count="209" uniqueCount="195">
  <si>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</si>
  <si>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</si>
  <si>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</si>
  <si>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</si>
  <si>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</si>
  <si>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</si>
  <si>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</si>
  <si>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</si>
  <si>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</si>
  <si>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</si>
  <si>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</si>
  <si>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</si>
  <si>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</si>
  <si>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</si>
  <si>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</si>
  <si>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</si>
  <si>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</si>
  <si>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</si>
  <si>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</si>
  <si>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</si>
  <si>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</si>
  <si>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</si>
  <si>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</si>
  <si>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</si>
  <si>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</si>
  <si>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</si>
  <si>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</si>
  <si>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</si>
  <si>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</si>
  <si>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</si>
  <si>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</si>
  <si>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</si>
  <si>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</si>
  <si>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</si>
  <si>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</si>
  <si>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</si>
  <si>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</si>
  <si>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</si>
  <si>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</si>
  <si>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</si>
  <si>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</si>
  <si>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</si>
  <si>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</si>
  <si>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</si>
  <si>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</si>
  <si>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</si>
  <si>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</si>
  <si>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</si>
  <si>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</si>
  <si>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</si>
  <si>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</si>
  <si>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</si>
  <si>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</si>
  <si>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</si>
  <si>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</si>
  <si>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</si>
  <si>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</si>
  <si>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</si>
  <si>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</si>
  <si>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</si>
  <si>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</si>
  <si>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</si>
  <si>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</si>
  <si>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</si>
  <si>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</si>
  <si>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</si>
  <si>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</si>
  <si>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</si>
  <si>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</si>
  <si>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</si>
  <si>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</si>
  <si>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</si>
  <si>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</si>
  <si>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</si>
  <si>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</si>
  <si>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</si>
  <si>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</si>
  <si>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</si>
  <si>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</si>
  <si>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</si>
  <si>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</si>
  <si>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</si>
  <si>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</si>
  <si>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</si>
  <si>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</si>
  <si>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</si>
  <si>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</si>
  <si>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</si>
  <si>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</si>
  <si>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</si>
  <si>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</si>
  <si>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</si>
  <si>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</si>
  <si>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</si>
  <si>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</si>
  <si>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</si>
  <si>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</si>
  <si>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</si>
  <si>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</si>
  <si>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</si>
  <si>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</si>
  <si>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</si>
  <si>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</si>
  <si>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</si>
  <si>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</si>
  <si>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</si>
  <si>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</si>
  <si>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</si>
  <si>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</si>
  <si>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</si>
  <si>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</si>
  <si>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</si>
  <si>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</si>
  <si>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</si>
  <si>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</si>
  <si>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</si>
  <si>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</si>
  <si>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</si>
  <si>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</si>
  <si>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</si>
  <si>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</si>
  <si>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</si>
  <si>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</si>
  <si>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</si>
  <si>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</si>
  <si>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</si>
  <si>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</si>
  <si>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</si>
  <si>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</si>
  <si>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</si>
  <si>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</si>
  <si>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</si>
  <si>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</si>
  <si>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</si>
  <si>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</si>
  <si>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</si>
  <si>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</si>
  <si>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</si>
  <si>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</si>
  <si>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</si>
  <si>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</si>
  <si>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</si>
  <si>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</si>
  <si>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</si>
  <si>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</si>
  <si>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</si>
  <si>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</si>
  <si>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</si>
  <si>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</si>
  <si>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</si>
  <si>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</si>
  <si>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</si>
  <si>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</si>
  <si>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</si>
  <si>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</si>
  <si>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</si>
  <si>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</si>
  <si>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</si>
  <si>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</si>
  <si>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</si>
  <si>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</si>
  <si>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</si>
  <si>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</si>
  <si>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</si>
  <si>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</si>
  <si>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</si>
  <si>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</si>
  <si>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</si>
  <si>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</si>
  <si>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</si>
  <si>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</si>
  <si>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</si>
  <si>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</si>
  <si>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</si>
  <si>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</si>
  <si>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</si>
  <si>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</si>
  <si>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</si>
  <si>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</si>
  <si>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</si>
  <si>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</si>
  <si>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</si>
  <si>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</si>
  <si>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</si>
  <si>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</si>
  <si>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</si>
  <si>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</si>
  <si>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</si>
  <si>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</si>
  <si>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E</t>
    <phoneticPr fontId="3" type="noConversion"/>
  </si>
  <si>
    <t>1) 방풍막 연결</t>
    <phoneticPr fontId="3" type="noConversion"/>
  </si>
  <si>
    <t>E</t>
    <phoneticPr fontId="3" type="noConversion"/>
  </si>
  <si>
    <t>E</t>
    <phoneticPr fontId="3" type="noConversion"/>
  </si>
  <si>
    <t>1) 고습과 구름으로 초반부터 관측대기</t>
    <phoneticPr fontId="3" type="noConversion"/>
  </si>
  <si>
    <t>ENG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</si>
</sst>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" sqref="D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3" t="s">
        <v>0</v>
      </c>
      <c r="C2" s="1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4">
        <v>45754</v>
      </c>
      <c r="D3" s="195"/>
      <c r="E3" s="1"/>
      <c r="F3" s="1"/>
      <c r="G3" s="1"/>
      <c r="H3" s="1"/>
      <c r="I3" s="1"/>
      <c r="J3" s="1"/>
      <c r="K3" s="33" t="s">
        <v>2</v>
      </c>
      <c r="L3" s="196">
        <f>(P31-(P32+P33))/P31*100</f>
        <v>0</v>
      </c>
      <c r="M3" s="196"/>
      <c r="N3" s="33" t="s">
        <v>3</v>
      </c>
      <c r="O3" s="196">
        <f>(P31-P33)/P31*100</f>
        <v>100</v>
      </c>
      <c r="P3" s="196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3" t="s">
        <v>6</v>
      </c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2">
        <v>0.75</v>
      </c>
      <c r="D9" s="116"/>
      <c r="E9" s="116">
        <v>14.6</v>
      </c>
      <c r="F9" s="116">
        <v>82</v>
      </c>
      <c r="G9" s="113" t="s">
        <v>191</v>
      </c>
      <c r="H9" s="116">
        <v>1.1000000000000001</v>
      </c>
      <c r="I9" s="113">
        <v>78</v>
      </c>
      <c r="J9" s="117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0.91666666666666663</v>
      </c>
      <c r="D10" s="116"/>
      <c r="E10" s="116">
        <v>13.4</v>
      </c>
      <c r="F10" s="116">
        <v>89</v>
      </c>
      <c r="G10" s="113" t="s">
        <v>189</v>
      </c>
      <c r="H10" s="116">
        <v>2.8</v>
      </c>
      <c r="I10" s="119"/>
      <c r="J10" s="117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20">
        <v>4.1666666666666664E-2</v>
      </c>
      <c r="D11" s="121"/>
      <c r="E11" s="121">
        <v>12.1</v>
      </c>
      <c r="F11" s="121">
        <v>89</v>
      </c>
      <c r="G11" s="113" t="s">
        <v>192</v>
      </c>
      <c r="H11" s="116">
        <v>0.9</v>
      </c>
      <c r="I11" s="122"/>
      <c r="J11" s="117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23.291666666666668</v>
      </c>
      <c r="D12" s="12" t="e">
        <f>AVERAGE(D9:D11)</f>
        <v>#DIV/0!</v>
      </c>
      <c r="E12" s="12">
        <f>AVERAGE(E9:E11)</f>
        <v>13.366666666666667</v>
      </c>
      <c r="F12" s="13">
        <f>AVERAGE(F9:F11)</f>
        <v>86.666666666666671</v>
      </c>
      <c r="G12" s="14"/>
      <c r="H12" s="15">
        <f>AVERAGE(H9:H11)</f>
        <v>1.5999999999999999</v>
      </c>
      <c r="I12" s="16"/>
      <c r="J12" s="17">
        <f>AVERAGE(J9:J11)</f>
        <v>23.666666666666668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3" t="s">
        <v>25</v>
      </c>
      <c r="C14" s="1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3" t="s">
        <v>177</v>
      </c>
      <c r="E16" s="113" t="s">
        <v>194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13" t="s">
        <v>183</v>
      </c>
    </row>
    <row r="17" spans="1:16" s="76" customFormat="1" ht="14.1" customHeight="1" x14ac:dyDescent="0.25">
      <c r="A17" s="32"/>
      <c r="B17" s="22" t="s">
        <v>41</v>
      </c>
      <c r="C17" s="112">
        <v>0.7006944444444444</v>
      </c>
      <c r="D17" s="112">
        <v>0.70208333333333339</v>
      </c>
      <c r="E17" s="112">
        <v>0.95138888888888884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12">
        <v>6.9444444444444447E-4</v>
      </c>
    </row>
    <row r="18" spans="1:16" s="76" customFormat="1" ht="14.1" customHeight="1" x14ac:dyDescent="0.25">
      <c r="A18" s="32"/>
      <c r="B18" s="22" t="s">
        <v>42</v>
      </c>
      <c r="C18" s="113">
        <v>16078</v>
      </c>
      <c r="D18" s="113">
        <f>C18+1</f>
        <v>16079</v>
      </c>
      <c r="E18" s="113">
        <f>D19+1</f>
        <v>16084</v>
      </c>
      <c r="F18" s="104"/>
      <c r="G18" s="104"/>
      <c r="H18" s="104"/>
      <c r="I18" s="104"/>
      <c r="J18" s="104"/>
      <c r="K18" s="103"/>
      <c r="L18" s="103"/>
      <c r="M18" s="103"/>
      <c r="N18" s="103"/>
      <c r="O18" s="103"/>
      <c r="P18" s="113">
        <f>MAX(C18:O19)+1</f>
        <v>16094</v>
      </c>
    </row>
    <row r="19" spans="1:16" s="76" customFormat="1" ht="14.1" customHeight="1" thickBot="1" x14ac:dyDescent="0.3">
      <c r="A19" s="32"/>
      <c r="B19" s="9" t="s">
        <v>43</v>
      </c>
      <c r="C19" s="93"/>
      <c r="D19" s="113">
        <f>D18+4</f>
        <v>16083</v>
      </c>
      <c r="E19" s="118">
        <f>E18+9</f>
        <v>16093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0">IF(ISNUMBER(E18),E19-E18+1,"")</f>
        <v>10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2" t="s">
        <v>45</v>
      </c>
      <c r="C22" s="22" t="s">
        <v>21</v>
      </c>
      <c r="D22" s="22" t="s">
        <v>23</v>
      </c>
      <c r="E22" s="22" t="s">
        <v>46</v>
      </c>
      <c r="F22" s="203" t="s">
        <v>47</v>
      </c>
      <c r="G22" s="203"/>
      <c r="H22" s="203"/>
      <c r="I22" s="203"/>
      <c r="J22" s="22" t="s">
        <v>21</v>
      </c>
      <c r="K22" s="22" t="s">
        <v>23</v>
      </c>
      <c r="L22" s="22" t="s">
        <v>46</v>
      </c>
      <c r="M22" s="203" t="s">
        <v>47</v>
      </c>
      <c r="N22" s="203"/>
      <c r="O22" s="203"/>
      <c r="P22" s="203"/>
    </row>
    <row r="23" spans="1:16" ht="13.5" customHeight="1" x14ac:dyDescent="0.25">
      <c r="B23" s="202"/>
      <c r="C23" s="114"/>
      <c r="D23" s="114"/>
      <c r="E23" s="111" t="s">
        <v>184</v>
      </c>
      <c r="F23" s="201" t="s">
        <v>188</v>
      </c>
      <c r="G23" s="201"/>
      <c r="H23" s="201"/>
      <c r="I23" s="201"/>
      <c r="J23" s="115"/>
      <c r="K23" s="115"/>
      <c r="L23" s="113" t="s">
        <v>49</v>
      </c>
      <c r="M23" s="201" t="s">
        <v>182</v>
      </c>
      <c r="N23" s="201"/>
      <c r="O23" s="201"/>
      <c r="P23" s="201"/>
    </row>
    <row r="24" spans="1:16" ht="13.5" customHeight="1" x14ac:dyDescent="0.25">
      <c r="B24" s="202"/>
      <c r="C24" s="114"/>
      <c r="D24" s="114"/>
      <c r="E24" s="113" t="s">
        <v>176</v>
      </c>
      <c r="F24" s="201" t="s">
        <v>186</v>
      </c>
      <c r="G24" s="201"/>
      <c r="H24" s="201"/>
      <c r="I24" s="201"/>
      <c r="J24" s="115"/>
      <c r="K24" s="115"/>
      <c r="L24" s="113" t="s">
        <v>50</v>
      </c>
      <c r="M24" s="201" t="s">
        <v>178</v>
      </c>
      <c r="N24" s="201"/>
      <c r="O24" s="201"/>
      <c r="P24" s="201"/>
    </row>
    <row r="25" spans="1:16" ht="13.5" customHeight="1" x14ac:dyDescent="0.25">
      <c r="B25" s="202"/>
      <c r="C25" s="115"/>
      <c r="D25" s="115"/>
      <c r="E25" s="113" t="s">
        <v>50</v>
      </c>
      <c r="F25" s="201" t="s">
        <v>188</v>
      </c>
      <c r="G25" s="201"/>
      <c r="H25" s="201"/>
      <c r="I25" s="201"/>
      <c r="J25" s="115"/>
      <c r="K25" s="115"/>
      <c r="L25" s="113" t="s">
        <v>179</v>
      </c>
      <c r="M25" s="201" t="s">
        <v>181</v>
      </c>
      <c r="N25" s="201"/>
      <c r="O25" s="201"/>
      <c r="P25" s="201"/>
    </row>
    <row r="26" spans="1:16" ht="13.5" customHeight="1" x14ac:dyDescent="0.25">
      <c r="B26" s="202"/>
      <c r="C26" s="115"/>
      <c r="D26" s="115"/>
      <c r="E26" s="113" t="s">
        <v>49</v>
      </c>
      <c r="F26" s="201" t="s">
        <v>187</v>
      </c>
      <c r="G26" s="201"/>
      <c r="H26" s="201"/>
      <c r="I26" s="201"/>
      <c r="J26" s="115"/>
      <c r="K26" s="115"/>
      <c r="L26" s="113" t="s">
        <v>48</v>
      </c>
      <c r="M26" s="201" t="s">
        <v>178</v>
      </c>
      <c r="N26" s="201"/>
      <c r="O26" s="201"/>
      <c r="P26" s="201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93" t="s">
        <v>51</v>
      </c>
      <c r="C28" s="193"/>
      <c r="D28" s="1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0.21805555555555556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/>
      <c r="O30" s="99">
        <v>0.10694444444444444</v>
      </c>
      <c r="P30" s="91">
        <f>SUM(C30:J30,L30:N30)</f>
        <v>0.30138888888888887</v>
      </c>
    </row>
    <row r="31" spans="1:16" ht="14.1" customHeight="1" x14ac:dyDescent="0.25">
      <c r="B31" s="23" t="s">
        <v>170</v>
      </c>
      <c r="C31" s="124">
        <v>0.21805555555555556</v>
      </c>
      <c r="D31" s="123">
        <v>8.3333333333333329E-2</v>
      </c>
      <c r="E31" s="123"/>
      <c r="F31" s="123"/>
      <c r="G31" s="123"/>
      <c r="H31" s="123"/>
      <c r="I31" s="123">
        <v>2.0833333333333332E-2</v>
      </c>
      <c r="J31" s="123"/>
      <c r="K31" s="123">
        <v>2.0833333333333332E-2</v>
      </c>
      <c r="L31" s="123"/>
      <c r="M31" s="123"/>
      <c r="N31" s="123"/>
      <c r="O31" s="110">
        <v>0.10694444444444444</v>
      </c>
      <c r="P31" s="91">
        <f>SUM(C31:N31)</f>
        <v>0.3430555555555555</v>
      </c>
    </row>
    <row r="32" spans="1:16" ht="14.1" customHeight="1" x14ac:dyDescent="0.25">
      <c r="B32" s="23" t="s">
        <v>66</v>
      </c>
      <c r="C32" s="132">
        <v>0.21805555555555556</v>
      </c>
      <c r="D32" s="131">
        <v>8.3333333333333329E-2</v>
      </c>
      <c r="E32" s="131"/>
      <c r="F32" s="131"/>
      <c r="G32" s="131"/>
      <c r="H32" s="131"/>
      <c r="I32" s="131">
        <v>2.0833333333333332E-2</v>
      </c>
      <c r="J32" s="131"/>
      <c r="K32" s="131">
        <v>2.0833333333333332E-2</v>
      </c>
      <c r="L32" s="131"/>
      <c r="M32" s="131"/>
      <c r="N32" s="131"/>
      <c r="O32" s="214">
        <v>0.10694444444444444</v>
      </c>
      <c r="P32" s="91">
        <f>SUM(C32:N32)</f>
        <v>0.3430555555555555</v>
      </c>
    </row>
    <row r="33" spans="2:16" ht="14.1" customHeight="1" thickBot="1" x14ac:dyDescent="0.3">
      <c r="B33" s="23" t="s">
        <v>67</v>
      </c>
      <c r="C33" s="109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6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7"/>
      <c r="P34" s="10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8" t="s">
        <v>68</v>
      </c>
      <c r="C36" s="191"/>
      <c r="D36" s="192"/>
      <c r="E36" s="191"/>
      <c r="F36" s="192"/>
      <c r="G36" s="191"/>
      <c r="H36" s="192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89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89"/>
      <c r="C38" s="187" t="s">
        <v>180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89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89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69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193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</row>
    <row r="46" spans="2:16" ht="14.1" customHeight="1" x14ac:dyDescent="0.25">
      <c r="B46" s="183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167</v>
      </c>
      <c r="C53" s="165"/>
      <c r="D53" s="98"/>
      <c r="E53" s="98"/>
      <c r="F53" s="98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166</v>
      </c>
      <c r="C54" s="167"/>
      <c r="D54" s="167"/>
      <c r="E54" s="167"/>
      <c r="F54" s="98">
        <v>18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70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71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72</v>
      </c>
      <c r="O57" s="147"/>
      <c r="P57" s="150"/>
    </row>
    <row r="58" spans="2:16" ht="17.100000000000001" customHeight="1" x14ac:dyDescent="0.25">
      <c r="B58" s="151" t="s">
        <v>73</v>
      </c>
      <c r="C58" s="152"/>
      <c r="D58" s="153"/>
      <c r="E58" s="151" t="s">
        <v>74</v>
      </c>
      <c r="F58" s="152"/>
      <c r="G58" s="153"/>
      <c r="H58" s="152" t="s">
        <v>75</v>
      </c>
      <c r="I58" s="152"/>
      <c r="J58" s="152"/>
      <c r="K58" s="154" t="s">
        <v>76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77</v>
      </c>
      <c r="C59" s="134"/>
      <c r="D59" s="30" t="b">
        <v>1</v>
      </c>
      <c r="E59" s="133" t="s">
        <v>78</v>
      </c>
      <c r="F59" s="134"/>
      <c r="G59" s="30" t="b">
        <v>1</v>
      </c>
      <c r="H59" s="141" t="s">
        <v>79</v>
      </c>
      <c r="I59" s="134"/>
      <c r="J59" s="30" t="b">
        <v>1</v>
      </c>
      <c r="K59" s="141" t="s">
        <v>80</v>
      </c>
      <c r="L59" s="134"/>
      <c r="M59" s="30" t="b">
        <v>1</v>
      </c>
      <c r="N59" s="142" t="s">
        <v>81</v>
      </c>
      <c r="O59" s="134"/>
      <c r="P59" s="30" t="b">
        <v>1</v>
      </c>
    </row>
    <row r="60" spans="2:16" ht="20.100000000000001" customHeight="1" x14ac:dyDescent="0.25">
      <c r="B60" s="133" t="s">
        <v>82</v>
      </c>
      <c r="C60" s="134"/>
      <c r="D60" s="30" t="b">
        <v>1</v>
      </c>
      <c r="E60" s="133" t="s">
        <v>83</v>
      </c>
      <c r="F60" s="134"/>
      <c r="G60" s="30" t="b">
        <v>1</v>
      </c>
      <c r="H60" s="141" t="s">
        <v>84</v>
      </c>
      <c r="I60" s="134"/>
      <c r="J60" s="30" t="b">
        <v>1</v>
      </c>
      <c r="K60" s="141" t="s">
        <v>85</v>
      </c>
      <c r="L60" s="134"/>
      <c r="M60" s="30" t="b">
        <v>1</v>
      </c>
      <c r="N60" s="142" t="s">
        <v>86</v>
      </c>
      <c r="O60" s="134"/>
      <c r="P60" s="30" t="b">
        <v>1</v>
      </c>
    </row>
    <row r="61" spans="2:16" ht="20.100000000000001" customHeight="1" x14ac:dyDescent="0.25">
      <c r="B61" s="133" t="s">
        <v>87</v>
      </c>
      <c r="C61" s="134"/>
      <c r="D61" s="30" t="b">
        <v>1</v>
      </c>
      <c r="E61" s="133" t="s">
        <v>88</v>
      </c>
      <c r="F61" s="134"/>
      <c r="G61" s="30" t="b">
        <v>1</v>
      </c>
      <c r="H61" s="141" t="s">
        <v>89</v>
      </c>
      <c r="I61" s="134"/>
      <c r="J61" s="30" t="b">
        <v>1</v>
      </c>
      <c r="K61" s="141" t="s">
        <v>90</v>
      </c>
      <c r="L61" s="134"/>
      <c r="M61" s="30" t="b">
        <v>1</v>
      </c>
      <c r="N61" s="142" t="s">
        <v>91</v>
      </c>
      <c r="O61" s="134"/>
      <c r="P61" s="30" t="b">
        <v>1</v>
      </c>
    </row>
    <row r="62" spans="2:16" ht="20.100000000000001" customHeight="1" x14ac:dyDescent="0.25">
      <c r="B62" s="141" t="s">
        <v>89</v>
      </c>
      <c r="C62" s="134"/>
      <c r="D62" s="30" t="b">
        <v>1</v>
      </c>
      <c r="E62" s="133" t="s">
        <v>92</v>
      </c>
      <c r="F62" s="134"/>
      <c r="G62" s="30" t="b">
        <v>1</v>
      </c>
      <c r="H62" s="141" t="s">
        <v>93</v>
      </c>
      <c r="I62" s="134"/>
      <c r="J62" s="30" t="b">
        <v>0</v>
      </c>
      <c r="K62" s="141" t="s">
        <v>94</v>
      </c>
      <c r="L62" s="134"/>
      <c r="M62" s="30" t="b">
        <v>1</v>
      </c>
      <c r="N62" s="142" t="s">
        <v>84</v>
      </c>
      <c r="O62" s="134"/>
      <c r="P62" s="30" t="b">
        <v>1</v>
      </c>
    </row>
    <row r="63" spans="2:16" ht="20.100000000000001" customHeight="1" x14ac:dyDescent="0.25">
      <c r="B63" s="141" t="s">
        <v>95</v>
      </c>
      <c r="C63" s="134"/>
      <c r="D63" s="30" t="b">
        <v>1</v>
      </c>
      <c r="E63" s="133" t="s">
        <v>96</v>
      </c>
      <c r="F63" s="134"/>
      <c r="G63" s="30" t="b">
        <v>1</v>
      </c>
      <c r="H63" s="35"/>
      <c r="I63" s="36"/>
      <c r="J63" s="37"/>
      <c r="K63" s="141" t="s">
        <v>97</v>
      </c>
      <c r="L63" s="134"/>
      <c r="M63" s="30" t="b">
        <v>1</v>
      </c>
      <c r="N63" s="142" t="s">
        <v>165</v>
      </c>
      <c r="O63" s="134"/>
      <c r="P63" s="30" t="b">
        <v>1</v>
      </c>
    </row>
    <row r="64" spans="2:16" ht="20.100000000000001" customHeight="1" x14ac:dyDescent="0.25">
      <c r="B64" s="141" t="s">
        <v>98</v>
      </c>
      <c r="C64" s="134"/>
      <c r="D64" s="30" t="b">
        <v>0</v>
      </c>
      <c r="E64" s="133" t="s">
        <v>99</v>
      </c>
      <c r="F64" s="134"/>
      <c r="G64" s="30" t="b">
        <v>1</v>
      </c>
      <c r="H64" s="38"/>
      <c r="I64" s="39"/>
      <c r="J64" s="40"/>
      <c r="K64" s="143" t="s">
        <v>100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163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106</v>
      </c>
      <c r="C69" s="135"/>
      <c r="D69" s="48"/>
      <c r="E69" s="48"/>
      <c r="F69" s="137" t="s">
        <v>107</v>
      </c>
      <c r="G69" s="139" t="s">
        <v>108</v>
      </c>
      <c r="H69" s="48"/>
      <c r="I69" s="135" t="s">
        <v>109</v>
      </c>
      <c r="J69" s="135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-152.9</v>
      </c>
      <c r="D72" s="129">
        <v>-153.9</v>
      </c>
      <c r="E72" s="74" t="s">
        <v>119</v>
      </c>
      <c r="F72" s="87">
        <v>22.4</v>
      </c>
      <c r="G72" s="125">
        <v>21.5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-132.80000000000001</v>
      </c>
      <c r="D73" s="129">
        <v>-134.5</v>
      </c>
      <c r="E73" s="75" t="s">
        <v>123</v>
      </c>
      <c r="F73" s="88">
        <v>40</v>
      </c>
      <c r="G73" s="126">
        <v>44.5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-210.9</v>
      </c>
      <c r="D74" s="129">
        <v>-211.2</v>
      </c>
      <c r="E74" s="75" t="s">
        <v>128</v>
      </c>
      <c r="F74" s="92">
        <v>10</v>
      </c>
      <c r="G74" s="12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</v>
      </c>
      <c r="D75" s="129">
        <v>-112.6</v>
      </c>
      <c r="E75" s="75" t="s">
        <v>133</v>
      </c>
      <c r="F75" s="92">
        <v>50</v>
      </c>
      <c r="G75" s="127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26.4</v>
      </c>
      <c r="D76" s="129">
        <v>25.6</v>
      </c>
      <c r="E76" s="75" t="s">
        <v>138</v>
      </c>
      <c r="F76" s="92">
        <v>30</v>
      </c>
      <c r="G76" s="127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</v>
      </c>
      <c r="D77" s="129">
        <v>30.1</v>
      </c>
      <c r="E77" s="75" t="s">
        <v>143</v>
      </c>
      <c r="F77" s="92">
        <v>150</v>
      </c>
      <c r="G77" s="12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23.2</v>
      </c>
      <c r="D78" s="129">
        <v>22.5</v>
      </c>
      <c r="E78" s="75" t="s">
        <v>148</v>
      </c>
      <c r="F78" s="89"/>
      <c r="G78" s="12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23.9</v>
      </c>
      <c r="D79" s="129">
        <v>23.3</v>
      </c>
      <c r="E79" s="74" t="s">
        <v>153</v>
      </c>
      <c r="F79" s="87">
        <v>22.4</v>
      </c>
      <c r="G79" s="125">
        <v>18.100000000000001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3.6399999999999997E-5</v>
      </c>
      <c r="D80" s="130">
        <v>3.6600000000000002E-5</v>
      </c>
      <c r="E80" s="75" t="s">
        <v>158</v>
      </c>
      <c r="F80" s="88">
        <v>51.8</v>
      </c>
      <c r="G80" s="126">
        <v>69.099999999999994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7" t="s">
        <v>162</v>
      </c>
      <c r="C84" s="197"/>
    </row>
    <row r="85" spans="2:16" ht="15" customHeight="1" x14ac:dyDescent="0.25">
      <c r="B85" s="198" t="s">
        <v>190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200"/>
    </row>
    <row r="86" spans="2:16" ht="15" customHeight="1" x14ac:dyDescent="0.25">
      <c r="B86" s="180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10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2"/>
    </row>
    <row r="89" spans="2:16" ht="15" customHeight="1" x14ac:dyDescent="0.25">
      <c r="B89" s="213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2025-04-08T01:17:25Z</dcterms:modified>
</cp:coreProperties>
</file>