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E18" i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<sst xmlns="http://schemas.openxmlformats.org/spreadsheetml/2006/main" count="211" uniqueCount="194">
  <si>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</si>
  <si>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</si>
  <si>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</si>
  <si>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</si>
  <si>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</si>
  <si>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</si>
  <si>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</si>
  <si>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</si>
  <si>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</si>
  <si>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</si>
  <si>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</si>
  <si>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</si>
  <si>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</si>
  <si>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</si>
  <si>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</si>
  <si>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</si>
  <si>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</si>
  <si>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</si>
  <si>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</si>
  <si>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</si>
  <si>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</si>
  <si>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</si>
  <si>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</si>
  <si>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</si>
  <si>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</si>
  <si>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</si>
  <si>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</si>
  <si>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</si>
  <si>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</si>
  <si>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</si>
  <si>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</si>
  <si>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</si>
  <si>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</si>
  <si>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</si>
  <si>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</si>
  <si>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</si>
  <si>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</si>
  <si>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</si>
  <si>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</si>
  <si>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</si>
  <si>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</si>
  <si>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</si>
  <si>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</si>
  <si>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</si>
  <si>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</si>
  <si>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</si>
  <si>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</si>
  <si>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</si>
  <si>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</si>
  <si>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</si>
  <si>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</si>
  <si>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</si>
  <si>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</si>
  <si>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</si>
  <si>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</si>
  <si>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</si>
  <si>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</si>
  <si>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</si>
  <si>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</si>
  <si>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</si>
  <si>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</si>
  <si>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</si>
  <si>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</si>
  <si>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</si>
  <si>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</si>
  <si>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</si>
  <si>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</si>
  <si>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</si>
  <si>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</si>
  <si>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</si>
  <si>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</si>
  <si>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</si>
  <si>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</si>
  <si>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</si>
  <si>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</si>
  <si>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</si>
  <si>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</si>
  <si>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</si>
  <si>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</si>
  <si>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</si>
  <si>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</si>
  <si>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</si>
  <si>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</si>
  <si>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</si>
  <si>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</si>
  <si>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</si>
  <si>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</si>
  <si>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</si>
  <si>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</si>
  <si>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</si>
  <si>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</si>
  <si>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</si>
  <si>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</si>
  <si>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</si>
  <si>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</si>
  <si>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</si>
  <si>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</si>
  <si>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</si>
  <si>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</si>
  <si>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</si>
  <si>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</si>
  <si>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</si>
  <si>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</si>
  <si>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</si>
  <si>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</si>
  <si>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</si>
  <si>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</si>
  <si>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</si>
  <si>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</si>
  <si>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</si>
  <si>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</si>
  <si>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</si>
  <si>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</si>
  <si>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</si>
  <si>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</si>
  <si>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</si>
  <si>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</si>
  <si>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</si>
  <si>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</si>
  <si>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</si>
  <si>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</si>
  <si>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</si>
  <si>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</si>
  <si>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</si>
  <si>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</si>
  <si>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</si>
  <si>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</si>
  <si>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</si>
  <si>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</si>
  <si>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</si>
  <si>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</si>
  <si>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</si>
  <si>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</si>
  <si>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</si>
  <si>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</si>
  <si>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</si>
  <si>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</si>
  <si>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</si>
  <si>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</si>
  <si>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</si>
  <si>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</si>
  <si>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</si>
  <si>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</si>
  <si>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</si>
  <si>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</si>
  <si>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</si>
  <si>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</si>
  <si>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</si>
  <si>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</si>
  <si>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</si>
  <si>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</si>
  <si>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</si>
  <si>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</si>
  <si>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</si>
  <si>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</si>
  <si>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</si>
  <si>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</si>
  <si>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</si>
  <si>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</si>
  <si>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</si>
  <si>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</si>
  <si>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</si>
  <si>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</si>
  <si>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</si>
  <si>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</si>
  <si>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</si>
  <si>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</si>
  <si>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</si>
  <si>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</si>
  <si>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</si>
  <si>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</si>
  <si>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</si>
  <si>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</si>
  <si>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</si>
  <si>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</si>
  <si>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</si>
  <si>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</si>
  <si>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</si>
  <si>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</si>
  <si>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</si>
  <si>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</si>
  <si>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</si>
  <si>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</si>
  <si>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</si>
  <si>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</si>
  <si>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</si>
  <si>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</si>
  <si>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W</t>
    <phoneticPr fontId="3" type="noConversion"/>
  </si>
  <si>
    <t>1) 방풍막 연결</t>
    <phoneticPr fontId="3" type="noConversion"/>
  </si>
  <si>
    <t>W</t>
    <phoneticPr fontId="3" type="noConversion"/>
  </si>
  <si>
    <t>TMT</t>
    <phoneticPr fontId="3" type="noConversion"/>
  </si>
  <si>
    <t>ENG</t>
    <phoneticPr fontId="3" type="noConversion"/>
  </si>
  <si>
    <t>KSPT-KSP</t>
    <phoneticPr fontId="3" type="noConversion"/>
  </si>
  <si>
    <t xml:space="preserve"> [19:00] 고습으로 관측중단후 대기,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</si>
</sst>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71" sqref="E7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45738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10.273972602739718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7">
        <v>0.77083333333333337</v>
      </c>
      <c r="D9" s="121">
        <v>2.56</v>
      </c>
      <c r="E9" s="121">
        <v>14</v>
      </c>
      <c r="F9" s="121">
        <v>83</v>
      </c>
      <c r="G9" s="118" t="s">
        <v>187</v>
      </c>
      <c r="H9" s="121">
        <v>1.6</v>
      </c>
      <c r="I9" s="118">
        <v>39.5</v>
      </c>
      <c r="J9" s="122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/>
      <c r="E10" s="121">
        <v>12</v>
      </c>
      <c r="F10" s="121">
        <v>89</v>
      </c>
      <c r="G10" s="118" t="s">
        <v>189</v>
      </c>
      <c r="H10" s="121">
        <v>2.2999999999999998</v>
      </c>
      <c r="I10" s="124"/>
      <c r="J10" s="12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0.10416666666666667</v>
      </c>
      <c r="D11" s="126"/>
      <c r="E11" s="126">
        <v>9.6999999999999993</v>
      </c>
      <c r="F11" s="126">
        <v>89</v>
      </c>
      <c r="G11" s="118" t="s">
        <v>187</v>
      </c>
      <c r="H11" s="121">
        <v>5.4</v>
      </c>
      <c r="I11" s="127"/>
      <c r="J11" s="122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23.333333333333336</v>
      </c>
      <c r="D12" s="12">
        <f>AVERAGE(D9:D11)</f>
        <v>2.56</v>
      </c>
      <c r="E12" s="12">
        <f>AVERAGE(E9:E11)</f>
        <v>11.9</v>
      </c>
      <c r="F12" s="13">
        <f>AVERAGE(F9:F11)</f>
        <v>87</v>
      </c>
      <c r="G12" s="14"/>
      <c r="H12" s="15">
        <f>AVERAGE(H9:H11)</f>
        <v>3.1</v>
      </c>
      <c r="I12" s="16"/>
      <c r="J12" s="17">
        <f>AVERAGE(J9:J11)</f>
        <v>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6" t="s">
        <v>175</v>
      </c>
      <c r="D16" s="118" t="s">
        <v>177</v>
      </c>
      <c r="E16" s="118" t="s">
        <v>190</v>
      </c>
      <c r="F16" s="118" t="s">
        <v>192</v>
      </c>
      <c r="G16" s="118" t="s">
        <v>191</v>
      </c>
      <c r="H16" s="118"/>
      <c r="I16" s="118"/>
      <c r="J16" s="104"/>
      <c r="K16" s="104"/>
      <c r="L16" s="104"/>
      <c r="M16" s="104"/>
      <c r="N16" s="104"/>
      <c r="O16" s="104"/>
      <c r="P16" s="118" t="s">
        <v>186</v>
      </c>
    </row>
    <row r="17" spans="1:16" s="76" customFormat="1" ht="14.1" customHeight="1" x14ac:dyDescent="0.25">
      <c r="A17" s="32"/>
      <c r="B17" s="22" t="s">
        <v>41</v>
      </c>
      <c r="C17" s="117">
        <v>0.73263888888888884</v>
      </c>
      <c r="D17" s="117">
        <v>0.73958333333333337</v>
      </c>
      <c r="E17" s="117">
        <v>0.75</v>
      </c>
      <c r="F17" s="117">
        <v>0.76944444444444438</v>
      </c>
      <c r="G17" s="117">
        <v>9.8611111111111108E-2</v>
      </c>
      <c r="H17" s="117"/>
      <c r="I17" s="117"/>
      <c r="J17" s="117"/>
      <c r="K17" s="117"/>
      <c r="L17" s="117"/>
      <c r="M17" s="117"/>
      <c r="N17" s="103"/>
      <c r="O17" s="103"/>
      <c r="P17" s="117">
        <v>0.12152777777777778</v>
      </c>
    </row>
    <row r="18" spans="1:16" s="76" customFormat="1" ht="14.1" customHeight="1" x14ac:dyDescent="0.25">
      <c r="A18" s="32"/>
      <c r="B18" s="22" t="s">
        <v>42</v>
      </c>
      <c r="C18" s="118">
        <v>12944</v>
      </c>
      <c r="D18" s="118">
        <f>C18+1</f>
        <v>12945</v>
      </c>
      <c r="E18" s="118">
        <f t="shared" ref="E18:F18" si="0">D19+1</f>
        <v>12950</v>
      </c>
      <c r="F18" s="118">
        <f t="shared" si="0"/>
        <v>12962</v>
      </c>
      <c r="G18" s="118">
        <f>F19+1</f>
        <v>12974</v>
      </c>
      <c r="H18" s="118"/>
      <c r="I18" s="118"/>
      <c r="J18" s="104"/>
      <c r="K18" s="103"/>
      <c r="L18" s="103"/>
      <c r="M18" s="103"/>
      <c r="N18" s="103"/>
      <c r="O18" s="103"/>
      <c r="P18" s="118">
        <f>MAX(C18:O19)+1</f>
        <v>12984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f>D18+4</f>
        <v>12949</v>
      </c>
      <c r="E19" s="123">
        <v>12961</v>
      </c>
      <c r="F19" s="123">
        <v>12973</v>
      </c>
      <c r="G19" s="123">
        <f>G18+9</f>
        <v>12983</v>
      </c>
      <c r="H19" s="123"/>
      <c r="I19" s="123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1">IF(ISNUMBER(E18),E19-E18+1,"")</f>
        <v>12</v>
      </c>
      <c r="F20" s="86">
        <f t="shared" si="1"/>
        <v>12</v>
      </c>
      <c r="G20" s="86">
        <f t="shared" si="1"/>
        <v>10</v>
      </c>
      <c r="H20" s="86" t="str">
        <f t="shared" si="1"/>
        <v/>
      </c>
      <c r="I20" s="86" t="str">
        <f t="shared" si="1"/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19"/>
      <c r="D23" s="119"/>
      <c r="E23" s="116" t="s">
        <v>180</v>
      </c>
      <c r="F23" s="153" t="s">
        <v>182</v>
      </c>
      <c r="G23" s="153"/>
      <c r="H23" s="153"/>
      <c r="I23" s="153"/>
      <c r="J23" s="120"/>
      <c r="K23" s="120"/>
      <c r="L23" s="118" t="s">
        <v>49</v>
      </c>
      <c r="M23" s="153" t="s">
        <v>183</v>
      </c>
      <c r="N23" s="153"/>
      <c r="O23" s="153"/>
      <c r="P23" s="153"/>
    </row>
    <row r="24" spans="1:16" ht="13.5" customHeight="1" x14ac:dyDescent="0.25">
      <c r="B24" s="154"/>
      <c r="C24" s="120"/>
      <c r="D24" s="120"/>
      <c r="E24" s="118" t="s">
        <v>176</v>
      </c>
      <c r="F24" s="153" t="s">
        <v>182</v>
      </c>
      <c r="G24" s="153"/>
      <c r="H24" s="153"/>
      <c r="I24" s="153"/>
      <c r="J24" s="120"/>
      <c r="K24" s="120"/>
      <c r="L24" s="118" t="s">
        <v>50</v>
      </c>
      <c r="M24" s="153" t="s">
        <v>178</v>
      </c>
      <c r="N24" s="153"/>
      <c r="O24" s="153"/>
      <c r="P24" s="153"/>
    </row>
    <row r="25" spans="1:16" ht="13.5" customHeight="1" x14ac:dyDescent="0.25">
      <c r="B25" s="154"/>
      <c r="C25" s="120"/>
      <c r="D25" s="120"/>
      <c r="E25" s="118" t="s">
        <v>184</v>
      </c>
      <c r="F25" s="153" t="s">
        <v>182</v>
      </c>
      <c r="G25" s="153"/>
      <c r="H25" s="153"/>
      <c r="I25" s="153"/>
      <c r="J25" s="120"/>
      <c r="K25" s="120"/>
      <c r="L25" s="118" t="s">
        <v>179</v>
      </c>
      <c r="M25" s="153" t="s">
        <v>182</v>
      </c>
      <c r="N25" s="153"/>
      <c r="O25" s="153"/>
      <c r="P25" s="153"/>
    </row>
    <row r="26" spans="1:16" ht="13.5" customHeight="1" x14ac:dyDescent="0.25">
      <c r="B26" s="154"/>
      <c r="C26" s="120"/>
      <c r="D26" s="120"/>
      <c r="E26" s="118" t="s">
        <v>49</v>
      </c>
      <c r="F26" s="153" t="s">
        <v>182</v>
      </c>
      <c r="G26" s="153"/>
      <c r="H26" s="153"/>
      <c r="I26" s="153"/>
      <c r="J26" s="120"/>
      <c r="K26" s="120"/>
      <c r="L26" s="118" t="s">
        <v>48</v>
      </c>
      <c r="M26" s="153" t="s">
        <v>178</v>
      </c>
      <c r="N26" s="153"/>
      <c r="O26" s="153"/>
      <c r="P26" s="153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2" t="s">
        <v>51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0.16597222222222222</v>
      </c>
      <c r="D30" s="99"/>
      <c r="E30" s="99">
        <v>6.25E-2</v>
      </c>
      <c r="F30" s="99"/>
      <c r="G30" s="99"/>
      <c r="H30" s="99"/>
      <c r="I30" s="99">
        <v>0.15763888888888888</v>
      </c>
      <c r="J30" s="99"/>
      <c r="K30" s="102"/>
      <c r="L30" s="99"/>
      <c r="M30" s="99"/>
      <c r="N30" s="99"/>
      <c r="O30" s="99"/>
      <c r="P30" s="91">
        <f>SUM(C30:J30,L30:N30)</f>
        <v>0.38611111111111107</v>
      </c>
    </row>
    <row r="31" spans="1:16" ht="14.1" customHeight="1" x14ac:dyDescent="0.25">
      <c r="B31" s="23" t="s">
        <v>170</v>
      </c>
      <c r="C31" s="109">
        <v>0.16597222222222222</v>
      </c>
      <c r="D31" s="110">
        <v>0.15763888888888888</v>
      </c>
      <c r="E31" s="110">
        <v>6.25E-2</v>
      </c>
      <c r="F31" s="114"/>
      <c r="G31" s="128"/>
      <c r="H31" s="114"/>
      <c r="I31" s="114"/>
      <c r="J31" s="114"/>
      <c r="K31" s="110">
        <v>1.9444444444444445E-2</v>
      </c>
      <c r="L31" s="114"/>
      <c r="M31" s="114"/>
      <c r="N31" s="114"/>
      <c r="O31" s="115"/>
      <c r="P31" s="91">
        <f>SUM(C31:N31)</f>
        <v>0.4055555555555555</v>
      </c>
    </row>
    <row r="32" spans="1:16" ht="14.1" customHeight="1" x14ac:dyDescent="0.25">
      <c r="B32" s="23" t="s">
        <v>66</v>
      </c>
      <c r="C32" s="129">
        <v>0.16597222222222222</v>
      </c>
      <c r="D32" s="130">
        <v>0.13541666666666666</v>
      </c>
      <c r="E32" s="130">
        <v>6.25E-2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1"/>
      <c r="P32" s="91">
        <f>SUM(C32:N32)</f>
        <v>0.36388888888888887</v>
      </c>
    </row>
    <row r="33" spans="2:16" ht="14.1" customHeight="1" thickBot="1" x14ac:dyDescent="0.3">
      <c r="B33" s="23" t="s">
        <v>67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2">D31-D32-D33</f>
        <v>2.2222222222222227E-2</v>
      </c>
      <c r="E34" s="106">
        <f t="shared" si="2"/>
        <v>0</v>
      </c>
      <c r="F34" s="106">
        <f t="shared" si="2"/>
        <v>0</v>
      </c>
      <c r="G34" s="106">
        <f t="shared" si="2"/>
        <v>0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1.9444444444444445E-2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4.166666666666663E-2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68</v>
      </c>
      <c r="C36" s="157"/>
      <c r="D36" s="157"/>
      <c r="E36" s="158"/>
      <c r="F36" s="158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4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4"/>
      <c r="C38" s="156" t="s">
        <v>181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4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4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69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 t="s">
        <v>193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72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72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72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72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89"/>
      <c r="C52" s="190"/>
      <c r="D52" s="151"/>
      <c r="E52" s="151"/>
      <c r="F52" s="15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167</v>
      </c>
      <c r="C53" s="193"/>
      <c r="D53" s="98"/>
      <c r="E53" s="98"/>
      <c r="F53" s="98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166</v>
      </c>
      <c r="C54" s="195"/>
      <c r="D54" s="195"/>
      <c r="E54" s="195"/>
      <c r="F54" s="98">
        <v>946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70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71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72</v>
      </c>
      <c r="O57" s="178"/>
      <c r="P57" s="181"/>
    </row>
    <row r="58" spans="2:16" ht="17.100000000000001" customHeight="1" x14ac:dyDescent="0.25">
      <c r="B58" s="182" t="s">
        <v>73</v>
      </c>
      <c r="C58" s="183"/>
      <c r="D58" s="184"/>
      <c r="E58" s="182" t="s">
        <v>74</v>
      </c>
      <c r="F58" s="183"/>
      <c r="G58" s="184"/>
      <c r="H58" s="183" t="s">
        <v>75</v>
      </c>
      <c r="I58" s="183"/>
      <c r="J58" s="183"/>
      <c r="K58" s="185" t="s">
        <v>76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77</v>
      </c>
      <c r="C59" s="203"/>
      <c r="D59" s="30" t="b">
        <v>1</v>
      </c>
      <c r="E59" s="202" t="s">
        <v>78</v>
      </c>
      <c r="F59" s="203"/>
      <c r="G59" s="30" t="b">
        <v>1</v>
      </c>
      <c r="H59" s="204" t="s">
        <v>79</v>
      </c>
      <c r="I59" s="203"/>
      <c r="J59" s="30" t="b">
        <v>1</v>
      </c>
      <c r="K59" s="204" t="s">
        <v>80</v>
      </c>
      <c r="L59" s="203"/>
      <c r="M59" s="30" t="b">
        <v>1</v>
      </c>
      <c r="N59" s="205" t="s">
        <v>81</v>
      </c>
      <c r="O59" s="203"/>
      <c r="P59" s="30" t="b">
        <v>1</v>
      </c>
    </row>
    <row r="60" spans="2:16" ht="20.100000000000001" customHeight="1" x14ac:dyDescent="0.25">
      <c r="B60" s="202" t="s">
        <v>82</v>
      </c>
      <c r="C60" s="203"/>
      <c r="D60" s="30" t="b">
        <v>1</v>
      </c>
      <c r="E60" s="202" t="s">
        <v>83</v>
      </c>
      <c r="F60" s="203"/>
      <c r="G60" s="30" t="b">
        <v>1</v>
      </c>
      <c r="H60" s="204" t="s">
        <v>84</v>
      </c>
      <c r="I60" s="203"/>
      <c r="J60" s="30" t="b">
        <v>1</v>
      </c>
      <c r="K60" s="204" t="s">
        <v>85</v>
      </c>
      <c r="L60" s="203"/>
      <c r="M60" s="30" t="b">
        <v>1</v>
      </c>
      <c r="N60" s="205" t="s">
        <v>86</v>
      </c>
      <c r="O60" s="203"/>
      <c r="P60" s="30" t="b">
        <v>1</v>
      </c>
    </row>
    <row r="61" spans="2:16" ht="20.100000000000001" customHeight="1" x14ac:dyDescent="0.25">
      <c r="B61" s="202" t="s">
        <v>87</v>
      </c>
      <c r="C61" s="203"/>
      <c r="D61" s="30" t="b">
        <v>1</v>
      </c>
      <c r="E61" s="202" t="s">
        <v>88</v>
      </c>
      <c r="F61" s="203"/>
      <c r="G61" s="30" t="b">
        <v>1</v>
      </c>
      <c r="H61" s="204" t="s">
        <v>89</v>
      </c>
      <c r="I61" s="203"/>
      <c r="J61" s="30" t="b">
        <v>1</v>
      </c>
      <c r="K61" s="204" t="s">
        <v>90</v>
      </c>
      <c r="L61" s="203"/>
      <c r="M61" s="30" t="b">
        <v>1</v>
      </c>
      <c r="N61" s="205" t="s">
        <v>91</v>
      </c>
      <c r="O61" s="203"/>
      <c r="P61" s="30" t="b">
        <v>1</v>
      </c>
    </row>
    <row r="62" spans="2:16" ht="20.100000000000001" customHeight="1" x14ac:dyDescent="0.25">
      <c r="B62" s="204" t="s">
        <v>89</v>
      </c>
      <c r="C62" s="203"/>
      <c r="D62" s="30" t="b">
        <v>1</v>
      </c>
      <c r="E62" s="202" t="s">
        <v>92</v>
      </c>
      <c r="F62" s="203"/>
      <c r="G62" s="30" t="b">
        <v>1</v>
      </c>
      <c r="H62" s="204" t="s">
        <v>93</v>
      </c>
      <c r="I62" s="203"/>
      <c r="J62" s="30" t="b">
        <v>0</v>
      </c>
      <c r="K62" s="204" t="s">
        <v>94</v>
      </c>
      <c r="L62" s="203"/>
      <c r="M62" s="30" t="b">
        <v>1</v>
      </c>
      <c r="N62" s="205" t="s">
        <v>84</v>
      </c>
      <c r="O62" s="203"/>
      <c r="P62" s="30" t="b">
        <v>1</v>
      </c>
    </row>
    <row r="63" spans="2:16" ht="20.100000000000001" customHeight="1" x14ac:dyDescent="0.25">
      <c r="B63" s="204" t="s">
        <v>95</v>
      </c>
      <c r="C63" s="203"/>
      <c r="D63" s="30" t="b">
        <v>1</v>
      </c>
      <c r="E63" s="202" t="s">
        <v>96</v>
      </c>
      <c r="F63" s="203"/>
      <c r="G63" s="30" t="b">
        <v>1</v>
      </c>
      <c r="H63" s="35"/>
      <c r="I63" s="36"/>
      <c r="J63" s="37"/>
      <c r="K63" s="204" t="s">
        <v>97</v>
      </c>
      <c r="L63" s="203"/>
      <c r="M63" s="30" t="b">
        <v>1</v>
      </c>
      <c r="N63" s="205" t="s">
        <v>165</v>
      </c>
      <c r="O63" s="203"/>
      <c r="P63" s="30" t="b">
        <v>1</v>
      </c>
    </row>
    <row r="64" spans="2:16" ht="20.100000000000001" customHeight="1" x14ac:dyDescent="0.25">
      <c r="B64" s="204" t="s">
        <v>98</v>
      </c>
      <c r="C64" s="203"/>
      <c r="D64" s="30" t="b">
        <v>0</v>
      </c>
      <c r="E64" s="202" t="s">
        <v>99</v>
      </c>
      <c r="F64" s="203"/>
      <c r="G64" s="30" t="b">
        <v>1</v>
      </c>
      <c r="H64" s="38"/>
      <c r="I64" s="39"/>
      <c r="J64" s="40"/>
      <c r="K64" s="212" t="s">
        <v>100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163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106</v>
      </c>
      <c r="C69" s="206"/>
      <c r="D69" s="48"/>
      <c r="E69" s="48"/>
      <c r="F69" s="208" t="s">
        <v>107</v>
      </c>
      <c r="G69" s="210" t="s">
        <v>108</v>
      </c>
      <c r="H69" s="48"/>
      <c r="I69" s="206" t="s">
        <v>109</v>
      </c>
      <c r="J69" s="20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-153.09200000000001</v>
      </c>
      <c r="D72" s="218">
        <v>-154.29</v>
      </c>
      <c r="E72" s="74" t="s">
        <v>119</v>
      </c>
      <c r="F72" s="87">
        <v>22</v>
      </c>
      <c r="G72" s="214">
        <v>21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-133.38200000000001</v>
      </c>
      <c r="D73" s="218">
        <v>-134.89500000000001</v>
      </c>
      <c r="E73" s="75" t="s">
        <v>123</v>
      </c>
      <c r="F73" s="88">
        <v>42</v>
      </c>
      <c r="G73" s="215">
        <v>44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-210.04</v>
      </c>
      <c r="D74" s="218">
        <v>-210.64699999999999</v>
      </c>
      <c r="E74" s="75" t="s">
        <v>128</v>
      </c>
      <c r="F74" s="92">
        <v>10</v>
      </c>
      <c r="G74" s="21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-111.64700000000001</v>
      </c>
      <c r="D75" s="218">
        <v>-112.45</v>
      </c>
      <c r="E75" s="75" t="s">
        <v>133</v>
      </c>
      <c r="F75" s="92">
        <v>50</v>
      </c>
      <c r="G75" s="216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26.902999999999999</v>
      </c>
      <c r="D76" s="218">
        <v>25.879000000000001</v>
      </c>
      <c r="E76" s="75" t="s">
        <v>138</v>
      </c>
      <c r="F76" s="92">
        <v>30</v>
      </c>
      <c r="G76" s="216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31.245999999999999</v>
      </c>
      <c r="D77" s="218">
        <v>30.187999999999999</v>
      </c>
      <c r="E77" s="75" t="s">
        <v>143</v>
      </c>
      <c r="F77" s="92">
        <v>150</v>
      </c>
      <c r="G77" s="2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23.210999999999999</v>
      </c>
      <c r="D78" s="218">
        <v>22.125</v>
      </c>
      <c r="E78" s="75" t="s">
        <v>148</v>
      </c>
      <c r="F78" s="89"/>
      <c r="G78" s="2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23.928999999999998</v>
      </c>
      <c r="D79" s="218">
        <v>22.887</v>
      </c>
      <c r="E79" s="74" t="s">
        <v>153</v>
      </c>
      <c r="F79" s="87">
        <v>22</v>
      </c>
      <c r="G79" s="214">
        <v>17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3.7200000000000003E-5</v>
      </c>
      <c r="D80" s="219">
        <v>3.68E-5</v>
      </c>
      <c r="E80" s="75" t="s">
        <v>158</v>
      </c>
      <c r="F80" s="88">
        <v>55</v>
      </c>
      <c r="G80" s="215">
        <v>52.6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162</v>
      </c>
      <c r="C84" s="146"/>
    </row>
    <row r="85" spans="2:16" ht="15" customHeight="1" x14ac:dyDescent="0.25">
      <c r="B85" s="147" t="s">
        <v>188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2025-03-23T03:03:05Z</dcterms:modified>
</cp:coreProperties>
</file>