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9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<sst xmlns="http://schemas.openxmlformats.org/spreadsheetml/2006/main" count="209" uniqueCount="193">
  <si>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</si>
  <si>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</si>
  <si>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</si>
  <si>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</si>
  <si>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</si>
  <si>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</si>
  <si>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</si>
  <si>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</si>
  <si>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</si>
  <si>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</si>
  <si>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</si>
  <si>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</si>
  <si>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</si>
  <si>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</si>
  <si>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</si>
  <si>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</si>
  <si>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</si>
  <si>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</si>
  <si>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</si>
  <si>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</si>
  <si>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</si>
  <si>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</si>
  <si>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</si>
  <si>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</si>
  <si>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</si>
  <si>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</si>
  <si>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</si>
  <si>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</si>
  <si>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</si>
  <si>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</si>
  <si>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</si>
  <si>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</si>
  <si>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</si>
  <si>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</si>
  <si>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</si>
  <si>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</si>
  <si>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</si>
  <si>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</si>
  <si>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</si>
  <si>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</si>
  <si>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</si>
  <si>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</si>
  <si>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</si>
  <si>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</si>
  <si>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</si>
  <si>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</si>
  <si>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</si>
  <si>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</si>
  <si>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</si>
  <si>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</si>
  <si>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</si>
  <si>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</si>
  <si>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</si>
  <si>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</si>
  <si>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</si>
  <si>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</si>
  <si>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</si>
  <si>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</si>
  <si>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</si>
  <si>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</si>
  <si>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</si>
  <si>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</si>
  <si>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</si>
  <si>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</si>
  <si>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</si>
  <si>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</si>
  <si>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</si>
  <si>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</si>
  <si>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</si>
  <si>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</si>
  <si>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</si>
  <si>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</si>
  <si>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</si>
  <si>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</si>
  <si>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</si>
  <si>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</si>
  <si>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</si>
  <si>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</si>
  <si>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</si>
  <si>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</si>
  <si>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</si>
  <si>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</si>
  <si>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</si>
  <si>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</si>
  <si>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</si>
  <si>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</si>
  <si>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</si>
  <si>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</si>
  <si>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</si>
  <si>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</si>
  <si>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</si>
  <si>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</si>
  <si>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</si>
  <si>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</si>
  <si>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</si>
  <si>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</si>
  <si>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</si>
  <si>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</si>
  <si>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</si>
  <si>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</si>
  <si>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</si>
  <si>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</si>
  <si>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</si>
  <si>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</si>
  <si>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</si>
  <si>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</si>
  <si>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</si>
  <si>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</si>
  <si>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</si>
  <si>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</si>
  <si>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</si>
  <si>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</si>
  <si>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</si>
  <si>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</si>
  <si>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</si>
  <si>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</si>
  <si>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</si>
  <si>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</si>
  <si>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</si>
  <si>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</si>
  <si>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</si>
  <si>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</si>
  <si>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</si>
  <si>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</si>
  <si>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</si>
  <si>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</si>
  <si>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</si>
  <si>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</si>
  <si>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</si>
  <si>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</si>
  <si>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</si>
  <si>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</si>
  <si>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</si>
  <si>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</si>
  <si>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</si>
  <si>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</si>
  <si>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</si>
  <si>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</si>
  <si>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</si>
  <si>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</si>
  <si>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</si>
  <si>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</si>
  <si>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</si>
  <si>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</si>
  <si>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</si>
  <si>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</si>
  <si>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</si>
  <si>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</si>
  <si>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</si>
  <si>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</si>
  <si>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</si>
  <si>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</si>
  <si>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</si>
  <si>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</si>
  <si>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</si>
  <si>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</si>
  <si>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</si>
  <si>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</si>
  <si>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</si>
  <si>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</si>
  <si>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</si>
  <si>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</si>
  <si>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</si>
  <si>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</si>
  <si>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</si>
  <si>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</si>
  <si>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</si>
  <si>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</si>
  <si>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</si>
  <si>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</si>
  <si>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</si>
  <si>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</si>
  <si>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</si>
  <si>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</si>
  <si>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</si>
  <si>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</si>
  <si>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</si>
  <si>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</si>
  <si>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</si>
  <si>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</si>
  <si>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</si>
  <si>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</si>
  <si>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</si>
  <si>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</si>
  <si>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</si>
  <si>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N</t>
    <phoneticPr fontId="3" type="noConversion"/>
  </si>
  <si>
    <t>김부진</t>
    <phoneticPr fontId="3" type="noConversion"/>
  </si>
  <si>
    <t>OBS</t>
    <phoneticPr fontId="3" type="noConversion"/>
  </si>
  <si>
    <t>NW</t>
    <phoneticPr fontId="3" type="noConversion"/>
  </si>
  <si>
    <t>ENG</t>
    <phoneticPr fontId="3" type="noConversion"/>
  </si>
  <si>
    <t>W</t>
    <phoneticPr fontId="3" type="noConversion"/>
  </si>
  <si>
    <t>1) 방풍막 연결</t>
    <phoneticPr fontId="3" type="noConversion"/>
  </si>
  <si>
    <t xml:space="preserve"> 초반 비로 인해 관측 대기중,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</si>
</sst>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2" t="s">
        <v>0</v>
      </c>
      <c r="C2" s="13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3">
        <v>45736</v>
      </c>
      <c r="D3" s="134"/>
      <c r="E3" s="1"/>
      <c r="F3" s="1"/>
      <c r="G3" s="1"/>
      <c r="H3" s="1"/>
      <c r="I3" s="1"/>
      <c r="J3" s="1"/>
      <c r="K3" s="33" t="s">
        <v>2</v>
      </c>
      <c r="L3" s="135">
        <f>(P31-(P32+P33))/P31*100</f>
        <v>0</v>
      </c>
      <c r="M3" s="135"/>
      <c r="N3" s="33" t="s">
        <v>3</v>
      </c>
      <c r="O3" s="135">
        <f>(P31-P33)/P31*100</f>
        <v>100</v>
      </c>
      <c r="P3" s="135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2" t="s">
        <v>6</v>
      </c>
      <c r="C7" s="1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202">
        <v>0.75</v>
      </c>
      <c r="D9" s="207"/>
      <c r="E9" s="207">
        <v>14.6</v>
      </c>
      <c r="F9" s="207">
        <v>88</v>
      </c>
      <c r="G9" s="203" t="s">
        <v>190</v>
      </c>
      <c r="H9" s="207">
        <v>3.01</v>
      </c>
      <c r="I9" s="203">
        <v>60.6</v>
      </c>
      <c r="J9" s="208">
        <f>IF(L9, 1, 0) + IF(M9, 2, 0) + IF(N9, 4, 0) + IF(O9, 8, 0) + IF(P9, 16, 0)</f>
        <v>28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202">
        <v>0.9375</v>
      </c>
      <c r="D10" s="207"/>
      <c r="E10" s="207">
        <v>13.8</v>
      </c>
      <c r="F10" s="207">
        <v>89</v>
      </c>
      <c r="G10" s="203" t="s">
        <v>188</v>
      </c>
      <c r="H10" s="207">
        <v>6</v>
      </c>
      <c r="I10" s="210"/>
      <c r="J10" s="208">
        <f>IF(L10, 1, 0) + IF(M10, 2, 0) + IF(N10, 4, 0) + IF(O10, 8, 0) + IF(P10, 16, 0)</f>
        <v>20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11">
        <v>0.11805555555555557</v>
      </c>
      <c r="D11" s="212"/>
      <c r="E11" s="212">
        <v>13</v>
      </c>
      <c r="F11" s="212">
        <v>90</v>
      </c>
      <c r="G11" s="203" t="s">
        <v>185</v>
      </c>
      <c r="H11" s="207">
        <v>3.2</v>
      </c>
      <c r="I11" s="213"/>
      <c r="J11" s="208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23.368055555555557</v>
      </c>
      <c r="D12" s="12" t="e">
        <f>AVERAGE(D9:D11)</f>
        <v>#DIV/0!</v>
      </c>
      <c r="E12" s="12">
        <f>AVERAGE(E9:E11)</f>
        <v>13.799999999999999</v>
      </c>
      <c r="F12" s="13">
        <f>AVERAGE(F9:F11)</f>
        <v>89</v>
      </c>
      <c r="G12" s="14"/>
      <c r="H12" s="15">
        <f>AVERAGE(H9:H11)</f>
        <v>4.07</v>
      </c>
      <c r="I12" s="16"/>
      <c r="J12" s="17">
        <f>AVERAGE(J9:J11)</f>
        <v>17.333333333333332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2" t="s">
        <v>25</v>
      </c>
      <c r="C14" s="1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01" t="s">
        <v>175</v>
      </c>
      <c r="D16" s="203" t="s">
        <v>177</v>
      </c>
      <c r="E16" s="203" t="s">
        <v>189</v>
      </c>
      <c r="F16" s="203"/>
      <c r="G16" s="203"/>
      <c r="H16" s="203"/>
      <c r="I16" s="203"/>
      <c r="J16" s="104"/>
      <c r="K16" s="104"/>
      <c r="L16" s="104"/>
      <c r="M16" s="104"/>
      <c r="N16" s="104"/>
      <c r="O16" s="104"/>
      <c r="P16" s="203" t="s">
        <v>187</v>
      </c>
    </row>
    <row r="17" spans="1:16" s="76" customFormat="1" ht="14.1" customHeight="1" x14ac:dyDescent="0.25">
      <c r="A17" s="32"/>
      <c r="B17" s="22" t="s">
        <v>41</v>
      </c>
      <c r="C17" s="202">
        <v>0.72569444444444453</v>
      </c>
      <c r="D17" s="202">
        <v>0.7270833333333333</v>
      </c>
      <c r="E17" s="202">
        <v>0.10416666666666667</v>
      </c>
      <c r="F17" s="202"/>
      <c r="G17" s="202"/>
      <c r="H17" s="202"/>
      <c r="I17" s="202"/>
      <c r="J17" s="202"/>
      <c r="K17" s="103"/>
      <c r="L17" s="202"/>
      <c r="M17" s="103"/>
      <c r="N17" s="103"/>
      <c r="O17" s="103"/>
      <c r="P17" s="202">
        <v>0.125</v>
      </c>
    </row>
    <row r="18" spans="1:16" s="76" customFormat="1" ht="14.1" customHeight="1" x14ac:dyDescent="0.25">
      <c r="A18" s="32"/>
      <c r="B18" s="22" t="s">
        <v>42</v>
      </c>
      <c r="C18" s="203">
        <v>12910</v>
      </c>
      <c r="D18" s="203">
        <f>C18+1</f>
        <v>12911</v>
      </c>
      <c r="E18" s="203">
        <f>D19+1</f>
        <v>12916</v>
      </c>
      <c r="F18" s="203"/>
      <c r="G18" s="203"/>
      <c r="H18" s="203"/>
      <c r="I18" s="203"/>
      <c r="J18" s="104"/>
      <c r="K18" s="103"/>
      <c r="L18" s="103"/>
      <c r="M18" s="103"/>
      <c r="N18" s="103"/>
      <c r="O18" s="103"/>
      <c r="P18" s="203">
        <f>MAX(C18:O19)+1</f>
        <v>12926</v>
      </c>
    </row>
    <row r="19" spans="1:16" s="76" customFormat="1" ht="14.1" customHeight="1" thickBot="1" x14ac:dyDescent="0.3">
      <c r="A19" s="32"/>
      <c r="B19" s="9" t="s">
        <v>43</v>
      </c>
      <c r="C19" s="81"/>
      <c r="D19" s="203">
        <f>D18+4</f>
        <v>12915</v>
      </c>
      <c r="E19" s="209">
        <f>E18+9</f>
        <v>12925</v>
      </c>
      <c r="F19" s="209"/>
      <c r="G19" s="209"/>
      <c r="H19" s="209"/>
      <c r="I19" s="209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0">IF(ISNUMBER(E18),E19-E18+1,"")</f>
        <v>10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2" t="s">
        <v>45</v>
      </c>
      <c r="C22" s="22" t="s">
        <v>21</v>
      </c>
      <c r="D22" s="22" t="s">
        <v>23</v>
      </c>
      <c r="E22" s="22" t="s">
        <v>46</v>
      </c>
      <c r="F22" s="143" t="s">
        <v>47</v>
      </c>
      <c r="G22" s="143"/>
      <c r="H22" s="143"/>
      <c r="I22" s="143"/>
      <c r="J22" s="22" t="s">
        <v>21</v>
      </c>
      <c r="K22" s="22" t="s">
        <v>23</v>
      </c>
      <c r="L22" s="22" t="s">
        <v>46</v>
      </c>
      <c r="M22" s="143" t="s">
        <v>47</v>
      </c>
      <c r="N22" s="143"/>
      <c r="O22" s="143"/>
      <c r="P22" s="143"/>
    </row>
    <row r="23" spans="1:16" ht="13.5" customHeight="1" x14ac:dyDescent="0.25">
      <c r="B23" s="142"/>
      <c r="C23" s="204"/>
      <c r="D23" s="204"/>
      <c r="E23" s="201" t="s">
        <v>180</v>
      </c>
      <c r="F23" s="205" t="s">
        <v>182</v>
      </c>
      <c r="G23" s="205"/>
      <c r="H23" s="205"/>
      <c r="I23" s="205"/>
      <c r="J23" s="206"/>
      <c r="K23" s="206"/>
      <c r="L23" s="203" t="s">
        <v>49</v>
      </c>
      <c r="M23" s="205" t="s">
        <v>183</v>
      </c>
      <c r="N23" s="205"/>
      <c r="O23" s="205"/>
      <c r="P23" s="205"/>
    </row>
    <row r="24" spans="1:16" ht="13.5" customHeight="1" x14ac:dyDescent="0.25">
      <c r="B24" s="142"/>
      <c r="C24" s="206"/>
      <c r="D24" s="206"/>
      <c r="E24" s="203" t="s">
        <v>176</v>
      </c>
      <c r="F24" s="205" t="s">
        <v>182</v>
      </c>
      <c r="G24" s="205"/>
      <c r="H24" s="205"/>
      <c r="I24" s="205"/>
      <c r="J24" s="206"/>
      <c r="K24" s="206"/>
      <c r="L24" s="203" t="s">
        <v>50</v>
      </c>
      <c r="M24" s="205" t="s">
        <v>178</v>
      </c>
      <c r="N24" s="205"/>
      <c r="O24" s="205"/>
      <c r="P24" s="205"/>
    </row>
    <row r="25" spans="1:16" ht="13.5" customHeight="1" x14ac:dyDescent="0.25">
      <c r="B25" s="142"/>
      <c r="C25" s="206"/>
      <c r="D25" s="206"/>
      <c r="E25" s="203" t="s">
        <v>184</v>
      </c>
      <c r="F25" s="205" t="s">
        <v>182</v>
      </c>
      <c r="G25" s="205"/>
      <c r="H25" s="205"/>
      <c r="I25" s="205"/>
      <c r="J25" s="206"/>
      <c r="K25" s="206"/>
      <c r="L25" s="203" t="s">
        <v>179</v>
      </c>
      <c r="M25" s="205" t="s">
        <v>182</v>
      </c>
      <c r="N25" s="205"/>
      <c r="O25" s="205"/>
      <c r="P25" s="205"/>
    </row>
    <row r="26" spans="1:16" ht="13.5" customHeight="1" x14ac:dyDescent="0.25">
      <c r="B26" s="142"/>
      <c r="C26" s="206"/>
      <c r="D26" s="206"/>
      <c r="E26" s="203" t="s">
        <v>49</v>
      </c>
      <c r="F26" s="205" t="s">
        <v>182</v>
      </c>
      <c r="G26" s="205"/>
      <c r="H26" s="205"/>
      <c r="I26" s="205"/>
      <c r="J26" s="206"/>
      <c r="K26" s="206"/>
      <c r="L26" s="203" t="s">
        <v>48</v>
      </c>
      <c r="M26" s="205" t="s">
        <v>178</v>
      </c>
      <c r="N26" s="205"/>
      <c r="O26" s="205"/>
      <c r="P26" s="205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32" t="s">
        <v>51</v>
      </c>
      <c r="C28" s="132"/>
      <c r="D28" s="1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0.15972222222222224</v>
      </c>
      <c r="D30" s="99">
        <v>8.3333333333333329E-2</v>
      </c>
      <c r="E30" s="99"/>
      <c r="F30" s="99"/>
      <c r="G30" s="99"/>
      <c r="H30" s="99"/>
      <c r="I30" s="99"/>
      <c r="J30" s="99"/>
      <c r="K30" s="102"/>
      <c r="L30" s="99"/>
      <c r="M30" s="99"/>
      <c r="N30" s="99"/>
      <c r="O30" s="99">
        <v>0.14027777777777778</v>
      </c>
      <c r="P30" s="91">
        <f>SUM(C30:J30,L30:N30)</f>
        <v>0.24305555555555558</v>
      </c>
    </row>
    <row r="31" spans="1:16" ht="14.1" customHeight="1" x14ac:dyDescent="0.25">
      <c r="B31" s="23" t="s">
        <v>170</v>
      </c>
      <c r="C31" s="109">
        <v>0.15972222222222224</v>
      </c>
      <c r="D31" s="110">
        <v>8.3333333333333329E-2</v>
      </c>
      <c r="E31" s="110"/>
      <c r="F31" s="120"/>
      <c r="G31" s="216"/>
      <c r="H31" s="120"/>
      <c r="I31" s="120"/>
      <c r="J31" s="120"/>
      <c r="K31" s="110"/>
      <c r="L31" s="120"/>
      <c r="M31" s="120"/>
      <c r="N31" s="120"/>
      <c r="O31" s="121">
        <v>0.14027777777777778</v>
      </c>
      <c r="P31" s="91">
        <f>SUM(C31:N31)</f>
        <v>0.24305555555555558</v>
      </c>
    </row>
    <row r="32" spans="1:16" ht="14.1" customHeight="1" x14ac:dyDescent="0.25">
      <c r="B32" s="23" t="s">
        <v>66</v>
      </c>
      <c r="C32" s="218">
        <v>0.15972222222222224</v>
      </c>
      <c r="D32" s="219">
        <v>8.3333333333333329E-2</v>
      </c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20">
        <v>0.14027777777777778</v>
      </c>
      <c r="P32" s="91">
        <f>SUM(C32:N32)</f>
        <v>0.24305555555555558</v>
      </c>
    </row>
    <row r="33" spans="2:16" ht="14.1" customHeight="1" thickBot="1" x14ac:dyDescent="0.3">
      <c r="B33" s="23" t="s">
        <v>67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0" t="s">
        <v>68</v>
      </c>
      <c r="C36" s="214"/>
      <c r="D36" s="214"/>
      <c r="E36" s="145"/>
      <c r="F36" s="145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2:16" ht="18" customHeight="1" x14ac:dyDescent="0.25">
      <c r="B37" s="161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</row>
    <row r="38" spans="2:16" ht="18" customHeight="1" x14ac:dyDescent="0.25">
      <c r="B38" s="161"/>
      <c r="C38" s="144" t="s">
        <v>181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2:16" ht="18" customHeight="1" x14ac:dyDescent="0.25">
      <c r="B39" s="161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2:16" ht="18" customHeight="1" x14ac:dyDescent="0.25">
      <c r="B40" s="161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</row>
    <row r="41" spans="2:16" ht="18" customHeight="1" x14ac:dyDescent="0.25">
      <c r="B41" s="162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69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49" t="s">
        <v>192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" customHeight="1" x14ac:dyDescent="0.2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2:16" ht="14.1" customHeight="1" x14ac:dyDescent="0.25">
      <c r="B46" s="155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2:16" ht="14.1" customHeight="1" x14ac:dyDescent="0.25">
      <c r="B47" s="156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" customHeight="1" thickTop="1" thickBot="1" x14ac:dyDescent="0.3">
      <c r="B53" s="179" t="s">
        <v>167</v>
      </c>
      <c r="C53" s="180"/>
      <c r="D53" s="98"/>
      <c r="E53" s="98"/>
      <c r="F53" s="98"/>
      <c r="G53" s="183"/>
      <c r="H53" s="184"/>
      <c r="I53" s="184"/>
      <c r="J53" s="184"/>
      <c r="K53" s="184"/>
      <c r="L53" s="184"/>
      <c r="M53" s="184"/>
      <c r="N53" s="184"/>
      <c r="O53" s="184"/>
      <c r="P53" s="185"/>
    </row>
    <row r="54" spans="2:16" ht="14.1" customHeight="1" thickTop="1" thickBot="1" x14ac:dyDescent="0.3">
      <c r="B54" s="181" t="s">
        <v>166</v>
      </c>
      <c r="C54" s="182"/>
      <c r="D54" s="182"/>
      <c r="E54" s="182"/>
      <c r="F54" s="217">
        <v>946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63" t="s">
        <v>70</v>
      </c>
      <c r="C56" s="16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4" t="s">
        <v>71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72</v>
      </c>
      <c r="O57" s="165"/>
      <c r="P57" s="168"/>
    </row>
    <row r="58" spans="2:16" ht="17.100000000000001" customHeight="1" x14ac:dyDescent="0.25">
      <c r="B58" s="169" t="s">
        <v>73</v>
      </c>
      <c r="C58" s="170"/>
      <c r="D58" s="171"/>
      <c r="E58" s="169" t="s">
        <v>74</v>
      </c>
      <c r="F58" s="170"/>
      <c r="G58" s="171"/>
      <c r="H58" s="170" t="s">
        <v>75</v>
      </c>
      <c r="I58" s="170"/>
      <c r="J58" s="170"/>
      <c r="K58" s="172" t="s">
        <v>76</v>
      </c>
      <c r="L58" s="170"/>
      <c r="M58" s="173"/>
      <c r="N58" s="174"/>
      <c r="O58" s="170"/>
      <c r="P58" s="175"/>
    </row>
    <row r="59" spans="2:16" ht="20.100000000000001" customHeight="1" x14ac:dyDescent="0.25">
      <c r="B59" s="189" t="s">
        <v>77</v>
      </c>
      <c r="C59" s="190"/>
      <c r="D59" s="30" t="b">
        <v>1</v>
      </c>
      <c r="E59" s="189" t="s">
        <v>78</v>
      </c>
      <c r="F59" s="190"/>
      <c r="G59" s="30" t="b">
        <v>1</v>
      </c>
      <c r="H59" s="191" t="s">
        <v>79</v>
      </c>
      <c r="I59" s="190"/>
      <c r="J59" s="30" t="b">
        <v>1</v>
      </c>
      <c r="K59" s="191" t="s">
        <v>80</v>
      </c>
      <c r="L59" s="190"/>
      <c r="M59" s="30" t="b">
        <v>1</v>
      </c>
      <c r="N59" s="192" t="s">
        <v>81</v>
      </c>
      <c r="O59" s="190"/>
      <c r="P59" s="30" t="b">
        <v>1</v>
      </c>
    </row>
    <row r="60" spans="2:16" ht="20.100000000000001" customHeight="1" x14ac:dyDescent="0.25">
      <c r="B60" s="189" t="s">
        <v>82</v>
      </c>
      <c r="C60" s="190"/>
      <c r="D60" s="30" t="b">
        <v>1</v>
      </c>
      <c r="E60" s="189" t="s">
        <v>83</v>
      </c>
      <c r="F60" s="190"/>
      <c r="G60" s="30" t="b">
        <v>1</v>
      </c>
      <c r="H60" s="191" t="s">
        <v>84</v>
      </c>
      <c r="I60" s="190"/>
      <c r="J60" s="30" t="b">
        <v>1</v>
      </c>
      <c r="K60" s="191" t="s">
        <v>85</v>
      </c>
      <c r="L60" s="190"/>
      <c r="M60" s="30" t="b">
        <v>1</v>
      </c>
      <c r="N60" s="192" t="s">
        <v>86</v>
      </c>
      <c r="O60" s="190"/>
      <c r="P60" s="30" t="b">
        <v>1</v>
      </c>
    </row>
    <row r="61" spans="2:16" ht="20.100000000000001" customHeight="1" x14ac:dyDescent="0.25">
      <c r="B61" s="189" t="s">
        <v>87</v>
      </c>
      <c r="C61" s="190"/>
      <c r="D61" s="30" t="b">
        <v>1</v>
      </c>
      <c r="E61" s="189" t="s">
        <v>88</v>
      </c>
      <c r="F61" s="190"/>
      <c r="G61" s="30" t="b">
        <v>1</v>
      </c>
      <c r="H61" s="191" t="s">
        <v>89</v>
      </c>
      <c r="I61" s="190"/>
      <c r="J61" s="30" t="b">
        <v>1</v>
      </c>
      <c r="K61" s="191" t="s">
        <v>90</v>
      </c>
      <c r="L61" s="190"/>
      <c r="M61" s="30" t="b">
        <v>1</v>
      </c>
      <c r="N61" s="192" t="s">
        <v>91</v>
      </c>
      <c r="O61" s="190"/>
      <c r="P61" s="30" t="b">
        <v>1</v>
      </c>
    </row>
    <row r="62" spans="2:16" ht="20.100000000000001" customHeight="1" x14ac:dyDescent="0.25">
      <c r="B62" s="191" t="s">
        <v>89</v>
      </c>
      <c r="C62" s="190"/>
      <c r="D62" s="30" t="b">
        <v>1</v>
      </c>
      <c r="E62" s="189" t="s">
        <v>92</v>
      </c>
      <c r="F62" s="190"/>
      <c r="G62" s="30" t="b">
        <v>1</v>
      </c>
      <c r="H62" s="191" t="s">
        <v>93</v>
      </c>
      <c r="I62" s="190"/>
      <c r="J62" s="30" t="b">
        <v>0</v>
      </c>
      <c r="K62" s="191" t="s">
        <v>94</v>
      </c>
      <c r="L62" s="190"/>
      <c r="M62" s="30" t="b">
        <v>1</v>
      </c>
      <c r="N62" s="192" t="s">
        <v>84</v>
      </c>
      <c r="O62" s="190"/>
      <c r="P62" s="30" t="b">
        <v>1</v>
      </c>
    </row>
    <row r="63" spans="2:16" ht="20.100000000000001" customHeight="1" x14ac:dyDescent="0.25">
      <c r="B63" s="191" t="s">
        <v>95</v>
      </c>
      <c r="C63" s="190"/>
      <c r="D63" s="30" t="b">
        <v>1</v>
      </c>
      <c r="E63" s="189" t="s">
        <v>96</v>
      </c>
      <c r="F63" s="190"/>
      <c r="G63" s="30" t="b">
        <v>1</v>
      </c>
      <c r="H63" s="35"/>
      <c r="I63" s="36"/>
      <c r="J63" s="37"/>
      <c r="K63" s="191" t="s">
        <v>97</v>
      </c>
      <c r="L63" s="190"/>
      <c r="M63" s="30" t="b">
        <v>1</v>
      </c>
      <c r="N63" s="192" t="s">
        <v>165</v>
      </c>
      <c r="O63" s="190"/>
      <c r="P63" s="30" t="b">
        <v>1</v>
      </c>
    </row>
    <row r="64" spans="2:16" ht="20.100000000000001" customHeight="1" x14ac:dyDescent="0.25">
      <c r="B64" s="191" t="s">
        <v>98</v>
      </c>
      <c r="C64" s="190"/>
      <c r="D64" s="30" t="b">
        <v>0</v>
      </c>
      <c r="E64" s="189" t="s">
        <v>99</v>
      </c>
      <c r="F64" s="190"/>
      <c r="G64" s="30" t="b">
        <v>1</v>
      </c>
      <c r="H64" s="38"/>
      <c r="I64" s="39"/>
      <c r="J64" s="40"/>
      <c r="K64" s="199" t="s">
        <v>100</v>
      </c>
      <c r="L64" s="20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9" t="s">
        <v>163</v>
      </c>
      <c r="F65" s="19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3" t="s">
        <v>106</v>
      </c>
      <c r="C69" s="193"/>
      <c r="D69" s="48"/>
      <c r="E69" s="48"/>
      <c r="F69" s="195" t="s">
        <v>107</v>
      </c>
      <c r="G69" s="197" t="s">
        <v>108</v>
      </c>
      <c r="H69" s="48"/>
      <c r="I69" s="193" t="s">
        <v>109</v>
      </c>
      <c r="J69" s="193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4"/>
      <c r="C70" s="194"/>
      <c r="D70" s="52"/>
      <c r="E70" s="53"/>
      <c r="F70" s="196"/>
      <c r="G70" s="198"/>
      <c r="H70" s="54"/>
      <c r="I70" s="194"/>
      <c r="J70" s="194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-154.37</v>
      </c>
      <c r="D72" s="115">
        <v>-153.434</v>
      </c>
      <c r="E72" s="74" t="s">
        <v>119</v>
      </c>
      <c r="F72" s="87">
        <v>22</v>
      </c>
      <c r="G72" s="111">
        <v>21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-137.43</v>
      </c>
      <c r="D73" s="115">
        <v>-135.44999999999999</v>
      </c>
      <c r="E73" s="75" t="s">
        <v>123</v>
      </c>
      <c r="F73" s="88">
        <v>45</v>
      </c>
      <c r="G73" s="112">
        <v>50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-209.84800000000001</v>
      </c>
      <c r="D74" s="115">
        <v>-209.98</v>
      </c>
      <c r="E74" s="75" t="s">
        <v>128</v>
      </c>
      <c r="F74" s="92">
        <v>10</v>
      </c>
      <c r="G74" s="1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-117.78100000000001</v>
      </c>
      <c r="D75" s="115">
        <v>-112.73</v>
      </c>
      <c r="E75" s="75" t="s">
        <v>133</v>
      </c>
      <c r="F75" s="92">
        <v>50</v>
      </c>
      <c r="G75" s="11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22.111999999999998</v>
      </c>
      <c r="D76" s="115">
        <v>26.405000000000001</v>
      </c>
      <c r="E76" s="75" t="s">
        <v>138</v>
      </c>
      <c r="F76" s="92">
        <v>30</v>
      </c>
      <c r="G76" s="1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23.469000000000001</v>
      </c>
      <c r="D77" s="115">
        <v>30.72</v>
      </c>
      <c r="E77" s="75" t="s">
        <v>143</v>
      </c>
      <c r="F77" s="92">
        <v>150</v>
      </c>
      <c r="G77" s="1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20.262</v>
      </c>
      <c r="D78" s="115">
        <v>22.713000000000001</v>
      </c>
      <c r="E78" s="75" t="s">
        <v>148</v>
      </c>
      <c r="F78" s="89"/>
      <c r="G78" s="1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20.643000000000001</v>
      </c>
      <c r="D79" s="115">
        <v>23.456</v>
      </c>
      <c r="E79" s="74" t="s">
        <v>153</v>
      </c>
      <c r="F79" s="87">
        <v>17</v>
      </c>
      <c r="G79" s="111">
        <v>16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3.6900000000000002E-5</v>
      </c>
      <c r="D80" s="116">
        <v>3.7400000000000001E-5</v>
      </c>
      <c r="E80" s="75" t="s">
        <v>158</v>
      </c>
      <c r="F80" s="88">
        <v>72.2</v>
      </c>
      <c r="G80" s="112">
        <v>75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6" t="s">
        <v>162</v>
      </c>
      <c r="C84" s="136"/>
    </row>
    <row r="85" spans="2:16" ht="15" customHeight="1" x14ac:dyDescent="0.25">
      <c r="B85" s="137" t="s">
        <v>191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</row>
    <row r="86" spans="2:16" ht="15" customHeight="1" x14ac:dyDescent="0.25">
      <c r="B86" s="215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30"/>
    </row>
    <row r="89" spans="2:16" ht="15" customHeight="1" x14ac:dyDescent="0.25">
      <c r="B89" s="131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4"/>
    </row>
    <row r="90" spans="2:16" ht="15" customHeigh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30"/>
    </row>
    <row r="91" spans="2:16" ht="15" customHeigh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30"/>
    </row>
    <row r="92" spans="2:16" ht="15" customHeight="1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4"/>
    </row>
    <row r="93" spans="2:16" ht="15" customHeight="1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4"/>
    </row>
    <row r="94" spans="2:16" ht="15" customHeight="1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4"/>
    </row>
    <row r="95" spans="2:16" ht="15" customHeight="1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4"/>
    </row>
    <row r="96" spans="2:16" ht="15" customHeight="1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4"/>
    </row>
    <row r="97" spans="2:16" ht="15" customHeight="1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4"/>
    </row>
    <row r="98" spans="2:16" ht="15" customHeight="1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4"/>
    </row>
    <row r="99" spans="2:16" ht="15" customHeigh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2025-03-21T03:05:35Z</dcterms:modified>
</cp:coreProperties>
</file>