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<sst xmlns="http://schemas.openxmlformats.org/spreadsheetml/2006/main" count="209" uniqueCount="191">
  <si>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</si>
  <si>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</si>
  <si>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</si>
  <si>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</si>
  <si>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</si>
  <si>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</si>
  <si>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</si>
  <si>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</si>
  <si>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</si>
  <si>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</si>
  <si>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</si>
  <si>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</si>
  <si>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</si>
  <si>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</si>
  <si>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</si>
  <si>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</si>
  <si>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</si>
  <si>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</si>
  <si>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</si>
  <si>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</si>
  <si>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</si>
  <si>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</si>
  <si>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</si>
  <si>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</si>
  <si>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</si>
  <si>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</si>
  <si>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</si>
  <si>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</si>
  <si>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</si>
  <si>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</si>
  <si>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</si>
  <si>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</si>
  <si>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</si>
  <si>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</si>
  <si>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</si>
  <si>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</si>
  <si>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</si>
  <si>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</si>
  <si>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</si>
  <si>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</si>
  <si>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</si>
  <si>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</si>
  <si>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</si>
  <si>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</si>
  <si>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</si>
  <si>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</si>
  <si>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</si>
  <si>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</si>
  <si>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</si>
  <si>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</si>
  <si>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</si>
  <si>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</si>
  <si>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</si>
  <si>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</si>
  <si>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</si>
  <si>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</si>
  <si>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</si>
  <si>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</si>
  <si>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</si>
  <si>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</si>
  <si>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</si>
  <si>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</si>
  <si>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</si>
  <si>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</si>
  <si>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</si>
  <si>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</si>
  <si>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</si>
  <si>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</si>
  <si>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</si>
  <si>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</si>
  <si>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</si>
  <si>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</si>
  <si>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</si>
  <si>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</si>
  <si>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</si>
  <si>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</si>
  <si>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</si>
  <si>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</si>
  <si>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</si>
  <si>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</si>
  <si>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</si>
  <si>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</si>
  <si>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</si>
  <si>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</si>
  <si>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</si>
  <si>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</si>
  <si>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</si>
  <si>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</si>
  <si>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</si>
  <si>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</si>
  <si>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</si>
  <si>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</si>
  <si>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</si>
  <si>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</si>
  <si>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</si>
  <si>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</si>
  <si>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</si>
  <si>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</si>
  <si>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</si>
  <si>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</si>
  <si>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</si>
  <si>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</si>
  <si>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</si>
  <si>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</si>
  <si>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</si>
  <si>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</si>
  <si>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</si>
  <si>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</si>
  <si>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</si>
  <si>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</si>
  <si>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</si>
  <si>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</si>
  <si>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</si>
  <si>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</si>
  <si>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</si>
  <si>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</si>
  <si>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</si>
  <si>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</si>
  <si>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</si>
  <si>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</si>
  <si>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</si>
  <si>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</si>
  <si>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</si>
  <si>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</si>
  <si>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</si>
  <si>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</si>
  <si>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</si>
  <si>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</si>
  <si>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</si>
  <si>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</si>
  <si>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</si>
  <si>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</si>
  <si>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</si>
  <si>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</si>
  <si>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</si>
  <si>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</si>
  <si>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</si>
  <si>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</si>
  <si>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</si>
  <si>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</si>
  <si>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</si>
  <si>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</si>
  <si>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</si>
  <si>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</si>
  <si>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</si>
  <si>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</si>
  <si>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</si>
  <si>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</si>
  <si>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</si>
  <si>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</si>
  <si>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</si>
  <si>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</si>
  <si>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</si>
  <si>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</si>
  <si>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</si>
  <si>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</si>
  <si>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</si>
  <si>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</si>
  <si>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</si>
  <si>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</si>
  <si>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</si>
  <si>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</si>
  <si>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</si>
  <si>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</si>
  <si>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</si>
  <si>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</si>
  <si>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</si>
  <si>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</si>
  <si>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</si>
  <si>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</si>
  <si>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</si>
  <si>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</si>
  <si>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</si>
  <si>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</si>
  <si>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</si>
  <si>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</si>
  <si>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</si>
  <si>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</si>
  <si>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</si>
  <si>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</si>
  <si>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</si>
  <si>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</si>
  <si>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</si>
  <si>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</si>
  <si>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</si>
  <si>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</si>
  <si>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1) 방풍막 제거 (돔셔터 AutoSync 기능 안됨)</t>
    <phoneticPr fontId="3" type="noConversion"/>
  </si>
  <si>
    <t xml:space="preserve"> 초반 구름으로 관측대기중</t>
    <phoneticPr fontId="3" type="noConversion"/>
  </si>
  <si>
    <t>N</t>
    <phoneticPr fontId="3" type="noConversion"/>
  </si>
  <si>
    <t>S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</si>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</sst>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78" sqref="F78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9" t="s">
        <v>0</v>
      </c>
      <c r="C2" s="19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0">
        <v>45708</v>
      </c>
      <c r="D3" s="201"/>
      <c r="E3" s="1"/>
      <c r="F3" s="1"/>
      <c r="G3" s="1"/>
      <c r="H3" s="1"/>
      <c r="I3" s="1"/>
      <c r="J3" s="1"/>
      <c r="K3" s="33" t="s">
        <v>2</v>
      </c>
      <c r="L3" s="202">
        <f>(P31-(P32+P33))/P31*100</f>
        <v>0</v>
      </c>
      <c r="M3" s="202"/>
      <c r="N3" s="33" t="s">
        <v>3</v>
      </c>
      <c r="O3" s="202">
        <f>(P31-P33)/P31*100</f>
        <v>100</v>
      </c>
      <c r="P3" s="202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9" t="s">
        <v>6</v>
      </c>
      <c r="C7" s="1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4">
        <v>0.75</v>
      </c>
      <c r="D9" s="125"/>
      <c r="E9" s="125">
        <v>14</v>
      </c>
      <c r="F9" s="125">
        <v>83</v>
      </c>
      <c r="G9" s="123" t="s">
        <v>188</v>
      </c>
      <c r="H9" s="125">
        <v>6</v>
      </c>
      <c r="I9" s="123">
        <v>44.1</v>
      </c>
      <c r="J9" s="126">
        <f>IF(L9, 1, 0) + IF(M9, 2, 0) + IF(N9, 4, 0) + IF(O9, 8, 0) + IF(P9, 16, 0)</f>
        <v>28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124">
        <v>0.91666666666666663</v>
      </c>
      <c r="D10" s="125"/>
      <c r="E10" s="125">
        <v>16</v>
      </c>
      <c r="F10" s="125">
        <v>77</v>
      </c>
      <c r="G10" s="123" t="s">
        <v>189</v>
      </c>
      <c r="H10" s="125">
        <v>3</v>
      </c>
      <c r="I10" s="128"/>
      <c r="J10" s="126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6.25E-2</v>
      </c>
      <c r="D11" s="130"/>
      <c r="E11" s="130">
        <v>15</v>
      </c>
      <c r="F11" s="130">
        <v>90</v>
      </c>
      <c r="G11" s="123" t="s">
        <v>190</v>
      </c>
      <c r="H11" s="125">
        <v>0.2</v>
      </c>
      <c r="I11" s="131"/>
      <c r="J11" s="126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23.3125</v>
      </c>
      <c r="D12" s="12" t="e">
        <f>AVERAGE(D9:D11)</f>
        <v>#DIV/0!</v>
      </c>
      <c r="E12" s="12">
        <f>AVERAGE(E9:E11)</f>
        <v>15</v>
      </c>
      <c r="F12" s="13">
        <f>AVERAGE(F9:F11)</f>
        <v>83.333333333333329</v>
      </c>
      <c r="G12" s="14"/>
      <c r="H12" s="15">
        <f>AVERAGE(H9:H11)</f>
        <v>3.0666666666666664</v>
      </c>
      <c r="I12" s="16"/>
      <c r="J12" s="17">
        <f>AVERAGE(J9:J11)</f>
        <v>16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9" t="s">
        <v>25</v>
      </c>
      <c r="C14" s="19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7" t="s">
        <v>176</v>
      </c>
      <c r="D16" s="119" t="s">
        <v>178</v>
      </c>
      <c r="E16" s="119" t="s">
        <v>178</v>
      </c>
      <c r="F16" s="119"/>
      <c r="G16" s="119"/>
      <c r="H16" s="119"/>
      <c r="I16" s="119"/>
      <c r="J16" s="119"/>
      <c r="K16" s="105"/>
      <c r="L16" s="105"/>
      <c r="M16" s="105"/>
      <c r="N16" s="105"/>
      <c r="O16" s="105"/>
      <c r="P16" s="119" t="s">
        <v>41</v>
      </c>
    </row>
    <row r="17" spans="1:16" s="76" customFormat="1" ht="14.1" customHeight="1" x14ac:dyDescent="0.25">
      <c r="A17" s="32"/>
      <c r="B17" s="22" t="s">
        <v>42</v>
      </c>
      <c r="C17" s="118">
        <v>0.64236111111111105</v>
      </c>
      <c r="D17" s="118">
        <v>0.64444444444444449</v>
      </c>
      <c r="E17" s="118">
        <v>6.5277777777777782E-2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18">
        <v>6.9444444444444434E-2</v>
      </c>
    </row>
    <row r="18" spans="1:16" s="76" customFormat="1" ht="14.1" customHeight="1" x14ac:dyDescent="0.25">
      <c r="A18" s="32"/>
      <c r="B18" s="22" t="s">
        <v>43</v>
      </c>
      <c r="C18" s="119">
        <v>8142</v>
      </c>
      <c r="D18" s="119">
        <f>C18+1</f>
        <v>8143</v>
      </c>
      <c r="E18" s="119">
        <f t="shared" ref="E18:G18" si="0">D19+1</f>
        <v>8148</v>
      </c>
      <c r="F18" s="119"/>
      <c r="G18" s="119"/>
      <c r="H18" s="119"/>
      <c r="I18" s="119"/>
      <c r="J18" s="119"/>
      <c r="K18" s="106"/>
      <c r="L18" s="106"/>
      <c r="M18" s="106"/>
      <c r="N18" s="106"/>
      <c r="O18" s="106"/>
      <c r="P18" s="119">
        <f>MAX(C18:O19)+1</f>
        <v>8153</v>
      </c>
    </row>
    <row r="19" spans="1:16" s="76" customFormat="1" ht="14.1" customHeight="1" thickBot="1" x14ac:dyDescent="0.3">
      <c r="A19" s="32"/>
      <c r="B19" s="9" t="s">
        <v>44</v>
      </c>
      <c r="C19" s="81"/>
      <c r="D19" s="119">
        <v>8147</v>
      </c>
      <c r="E19" s="127">
        <v>8152</v>
      </c>
      <c r="F19" s="127"/>
      <c r="G19" s="127"/>
      <c r="H19" s="127"/>
      <c r="I19" s="127"/>
      <c r="J19" s="127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5</v>
      </c>
      <c r="E20" s="87">
        <f t="shared" ref="E20:O20" si="1">IF(ISNUMBER(E18),E19-E18+1,"")</f>
        <v>5</v>
      </c>
      <c r="F20" s="87" t="str">
        <f t="shared" si="1"/>
        <v/>
      </c>
      <c r="G20" s="87" t="str">
        <f t="shared" si="1"/>
        <v/>
      </c>
      <c r="H20" s="87" t="str">
        <f t="shared" si="1"/>
        <v/>
      </c>
      <c r="I20" s="87" t="str">
        <f t="shared" si="1"/>
        <v/>
      </c>
      <c r="J20" s="87" t="str">
        <f t="shared" si="1"/>
        <v/>
      </c>
      <c r="K20" s="87" t="str">
        <f t="shared" si="1"/>
        <v/>
      </c>
      <c r="L20" s="87" t="str">
        <f t="shared" si="1"/>
        <v/>
      </c>
      <c r="M20" s="87" t="str">
        <f t="shared" si="1"/>
        <v/>
      </c>
      <c r="N20" s="87" t="str">
        <f t="shared" si="1"/>
        <v/>
      </c>
      <c r="O20" s="87" t="str">
        <f t="shared" si="1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8" t="s">
        <v>46</v>
      </c>
      <c r="C22" s="22" t="s">
        <v>21</v>
      </c>
      <c r="D22" s="22" t="s">
        <v>23</v>
      </c>
      <c r="E22" s="22" t="s">
        <v>47</v>
      </c>
      <c r="F22" s="209" t="s">
        <v>48</v>
      </c>
      <c r="G22" s="209"/>
      <c r="H22" s="209"/>
      <c r="I22" s="209"/>
      <c r="J22" s="22" t="s">
        <v>21</v>
      </c>
      <c r="K22" s="22" t="s">
        <v>23</v>
      </c>
      <c r="L22" s="22" t="s">
        <v>47</v>
      </c>
      <c r="M22" s="209" t="s">
        <v>48</v>
      </c>
      <c r="N22" s="209"/>
      <c r="O22" s="209"/>
      <c r="P22" s="209"/>
    </row>
    <row r="23" spans="1:16" ht="13.5" customHeight="1" x14ac:dyDescent="0.25">
      <c r="B23" s="208"/>
      <c r="C23" s="120"/>
      <c r="D23" s="120"/>
      <c r="E23" s="121" t="s">
        <v>181</v>
      </c>
      <c r="F23" s="207" t="s">
        <v>179</v>
      </c>
      <c r="G23" s="207"/>
      <c r="H23" s="207"/>
      <c r="I23" s="207"/>
      <c r="J23" s="122"/>
      <c r="K23" s="122"/>
      <c r="L23" s="123" t="s">
        <v>50</v>
      </c>
      <c r="M23" s="207" t="s">
        <v>184</v>
      </c>
      <c r="N23" s="207"/>
      <c r="O23" s="207"/>
      <c r="P23" s="207"/>
    </row>
    <row r="24" spans="1:16" ht="13.5" customHeight="1" x14ac:dyDescent="0.25">
      <c r="B24" s="208"/>
      <c r="C24" s="122"/>
      <c r="D24" s="122"/>
      <c r="E24" s="123" t="s">
        <v>177</v>
      </c>
      <c r="F24" s="207" t="s">
        <v>179</v>
      </c>
      <c r="G24" s="207"/>
      <c r="H24" s="207"/>
      <c r="I24" s="207"/>
      <c r="J24" s="122"/>
      <c r="K24" s="122"/>
      <c r="L24" s="123" t="s">
        <v>51</v>
      </c>
      <c r="M24" s="207" t="s">
        <v>179</v>
      </c>
      <c r="N24" s="207"/>
      <c r="O24" s="207"/>
      <c r="P24" s="207"/>
    </row>
    <row r="25" spans="1:16" ht="13.5" customHeight="1" x14ac:dyDescent="0.25">
      <c r="B25" s="208"/>
      <c r="C25" s="122"/>
      <c r="D25" s="122"/>
      <c r="E25" s="123" t="s">
        <v>51</v>
      </c>
      <c r="F25" s="207" t="s">
        <v>179</v>
      </c>
      <c r="G25" s="207"/>
      <c r="H25" s="207"/>
      <c r="I25" s="207"/>
      <c r="J25" s="122"/>
      <c r="K25" s="122"/>
      <c r="L25" s="123" t="s">
        <v>180</v>
      </c>
      <c r="M25" s="207" t="s">
        <v>183</v>
      </c>
      <c r="N25" s="207"/>
      <c r="O25" s="207"/>
      <c r="P25" s="207"/>
    </row>
    <row r="26" spans="1:16" ht="13.5" customHeight="1" x14ac:dyDescent="0.25">
      <c r="B26" s="208"/>
      <c r="C26" s="122"/>
      <c r="D26" s="122"/>
      <c r="E26" s="123" t="s">
        <v>50</v>
      </c>
      <c r="F26" s="207" t="s">
        <v>179</v>
      </c>
      <c r="G26" s="207"/>
      <c r="H26" s="207"/>
      <c r="I26" s="207"/>
      <c r="J26" s="122"/>
      <c r="K26" s="122"/>
      <c r="L26" s="123" t="s">
        <v>49</v>
      </c>
      <c r="M26" s="207" t="s">
        <v>179</v>
      </c>
      <c r="N26" s="207"/>
      <c r="O26" s="207"/>
      <c r="P26" s="207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99" t="s">
        <v>52</v>
      </c>
      <c r="C28" s="199"/>
      <c r="D28" s="1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220">
        <v>6.5277777777777782E-2</v>
      </c>
      <c r="D30" s="102">
        <v>0.21111111111111111</v>
      </c>
      <c r="E30" s="102">
        <v>6.25E-2</v>
      </c>
      <c r="F30" s="109"/>
      <c r="G30" s="109"/>
      <c r="H30" s="109"/>
      <c r="I30" s="109"/>
      <c r="J30" s="109"/>
      <c r="K30" s="110"/>
      <c r="L30" s="109"/>
      <c r="M30" s="102"/>
      <c r="N30" s="109"/>
      <c r="O30" s="109"/>
      <c r="P30" s="92">
        <f>SUM(C30:J30,L30:N30)</f>
        <v>0.33888888888888891</v>
      </c>
    </row>
    <row r="31" spans="1:16" ht="14.1" customHeight="1" x14ac:dyDescent="0.25">
      <c r="B31" s="23" t="s">
        <v>171</v>
      </c>
      <c r="C31" s="221">
        <v>6.5277777777777782E-2</v>
      </c>
      <c r="D31" s="132">
        <v>0.21111111111111111</v>
      </c>
      <c r="E31" s="132">
        <v>6.25E-2</v>
      </c>
      <c r="F31" s="132"/>
      <c r="G31" s="132"/>
      <c r="H31" s="132"/>
      <c r="I31" s="132"/>
      <c r="J31" s="132"/>
      <c r="K31" s="132"/>
      <c r="L31" s="103"/>
      <c r="M31" s="132"/>
      <c r="N31" s="103"/>
      <c r="O31" s="104"/>
      <c r="P31" s="92">
        <f>SUM(C31:N31)</f>
        <v>0.33888888888888891</v>
      </c>
    </row>
    <row r="32" spans="1:16" ht="14.1" customHeight="1" x14ac:dyDescent="0.25">
      <c r="B32" s="23" t="s">
        <v>67</v>
      </c>
      <c r="C32" s="222">
        <v>6.5277777777777782E-2</v>
      </c>
      <c r="D32" s="133">
        <v>0.21111111111111111</v>
      </c>
      <c r="E32" s="133">
        <v>6.25E-2</v>
      </c>
      <c r="F32" s="133"/>
      <c r="G32" s="133"/>
      <c r="H32" s="133"/>
      <c r="I32" s="133"/>
      <c r="J32" s="133"/>
      <c r="K32" s="133"/>
      <c r="L32" s="133"/>
      <c r="M32" s="133"/>
      <c r="N32" s="111"/>
      <c r="O32" s="112"/>
      <c r="P32" s="92">
        <f>SUM(C32:N32)</f>
        <v>0.33888888888888891</v>
      </c>
    </row>
    <row r="33" spans="2:16" ht="14.1" customHeight="1" thickBot="1" x14ac:dyDescent="0.3">
      <c r="B33" s="23" t="s">
        <v>68</v>
      </c>
      <c r="C33" s="113"/>
      <c r="D33" s="114"/>
      <c r="E33" s="114"/>
      <c r="F33" s="116"/>
      <c r="G33" s="114"/>
      <c r="H33" s="114"/>
      <c r="I33" s="114"/>
      <c r="J33" s="114"/>
      <c r="K33" s="114"/>
      <c r="L33" s="114"/>
      <c r="M33" s="114"/>
      <c r="N33" s="114"/>
      <c r="O33" s="115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2">D31-D32-D33</f>
        <v>0</v>
      </c>
      <c r="E34" s="82">
        <f t="shared" si="2"/>
        <v>0</v>
      </c>
      <c r="F34" s="82">
        <f t="shared" si="2"/>
        <v>0</v>
      </c>
      <c r="G34" s="82">
        <f t="shared" si="2"/>
        <v>0</v>
      </c>
      <c r="H34" s="82">
        <f t="shared" si="2"/>
        <v>0</v>
      </c>
      <c r="I34" s="82">
        <f t="shared" si="2"/>
        <v>0</v>
      </c>
      <c r="J34" s="82">
        <f t="shared" si="2"/>
        <v>0</v>
      </c>
      <c r="K34" s="82">
        <f t="shared" si="2"/>
        <v>0</v>
      </c>
      <c r="L34" s="82">
        <f t="shared" si="2"/>
        <v>0</v>
      </c>
      <c r="M34" s="82">
        <f t="shared" si="2"/>
        <v>0</v>
      </c>
      <c r="N34" s="82">
        <f t="shared" si="2"/>
        <v>0</v>
      </c>
      <c r="O34" s="96"/>
      <c r="P34" s="97">
        <f t="shared" si="2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5" t="s">
        <v>69</v>
      </c>
      <c r="C36" s="198"/>
      <c r="D36" s="198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</row>
    <row r="37" spans="2:16" ht="18" customHeight="1" x14ac:dyDescent="0.25">
      <c r="B37" s="196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</row>
    <row r="38" spans="2:16" ht="18" customHeight="1" x14ac:dyDescent="0.25">
      <c r="B38" s="196"/>
      <c r="C38" s="194" t="s">
        <v>182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</row>
    <row r="39" spans="2:16" ht="18" customHeight="1" x14ac:dyDescent="0.25">
      <c r="B39" s="196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</row>
    <row r="40" spans="2:16" ht="18" customHeight="1" x14ac:dyDescent="0.25">
      <c r="B40" s="196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</row>
    <row r="41" spans="2:16" ht="18" customHeight="1" x14ac:dyDescent="0.25">
      <c r="B41" s="197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1" t="s">
        <v>70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</row>
    <row r="44" spans="2:16" ht="14.1" customHeight="1" x14ac:dyDescent="0.25">
      <c r="B44" s="184" t="s">
        <v>187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</row>
    <row r="45" spans="2:16" ht="14.1" customHeight="1" x14ac:dyDescent="0.25">
      <c r="B45" s="187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9"/>
    </row>
    <row r="46" spans="2:16" ht="14.1" customHeight="1" x14ac:dyDescent="0.25">
      <c r="B46" s="190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9"/>
    </row>
    <row r="47" spans="2:16" ht="14.1" customHeight="1" x14ac:dyDescent="0.25"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3"/>
    </row>
    <row r="48" spans="2:16" ht="14.1" customHeigh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68"/>
      <c r="C52" s="169"/>
      <c r="D52" s="166"/>
      <c r="E52" s="166"/>
      <c r="F52" s="166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" customHeight="1" thickTop="1" thickBot="1" x14ac:dyDescent="0.3">
      <c r="B53" s="171" t="s">
        <v>168</v>
      </c>
      <c r="C53" s="172"/>
      <c r="D53" s="101"/>
      <c r="E53" s="101"/>
      <c r="F53" s="101"/>
      <c r="G53" s="175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" customHeight="1" thickTop="1" thickBot="1" x14ac:dyDescent="0.3">
      <c r="B54" s="173" t="s">
        <v>167</v>
      </c>
      <c r="C54" s="174"/>
      <c r="D54" s="174"/>
      <c r="E54" s="174"/>
      <c r="F54" s="101">
        <v>0</v>
      </c>
      <c r="G54" s="178"/>
      <c r="H54" s="179"/>
      <c r="I54" s="179"/>
      <c r="J54" s="179"/>
      <c r="K54" s="179"/>
      <c r="L54" s="179"/>
      <c r="M54" s="179"/>
      <c r="N54" s="179"/>
      <c r="O54" s="179"/>
      <c r="P54" s="180"/>
    </row>
    <row r="55" spans="2:16" ht="13.5" customHeight="1" thickTop="1" x14ac:dyDescent="0.25"/>
    <row r="56" spans="2:16" ht="17.25" customHeight="1" x14ac:dyDescent="0.25">
      <c r="B56" s="152" t="s">
        <v>71</v>
      </c>
      <c r="C56" s="15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3" t="s">
        <v>72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73</v>
      </c>
      <c r="O57" s="154"/>
      <c r="P57" s="157"/>
    </row>
    <row r="58" spans="2:16" ht="17.100000000000001" customHeight="1" x14ac:dyDescent="0.25">
      <c r="B58" s="158" t="s">
        <v>74</v>
      </c>
      <c r="C58" s="159"/>
      <c r="D58" s="160"/>
      <c r="E58" s="158" t="s">
        <v>75</v>
      </c>
      <c r="F58" s="159"/>
      <c r="G58" s="160"/>
      <c r="H58" s="159" t="s">
        <v>76</v>
      </c>
      <c r="I58" s="159"/>
      <c r="J58" s="159"/>
      <c r="K58" s="161" t="s">
        <v>77</v>
      </c>
      <c r="L58" s="159"/>
      <c r="M58" s="162"/>
      <c r="N58" s="163"/>
      <c r="O58" s="159"/>
      <c r="P58" s="164"/>
    </row>
    <row r="59" spans="2:16" ht="20.100000000000001" customHeight="1" x14ac:dyDescent="0.25">
      <c r="B59" s="140" t="s">
        <v>78</v>
      </c>
      <c r="C59" s="141"/>
      <c r="D59" s="30" t="b">
        <v>1</v>
      </c>
      <c r="E59" s="140" t="s">
        <v>79</v>
      </c>
      <c r="F59" s="141"/>
      <c r="G59" s="30" t="b">
        <v>1</v>
      </c>
      <c r="H59" s="148" t="s">
        <v>80</v>
      </c>
      <c r="I59" s="141"/>
      <c r="J59" s="30" t="b">
        <v>1</v>
      </c>
      <c r="K59" s="148" t="s">
        <v>81</v>
      </c>
      <c r="L59" s="141"/>
      <c r="M59" s="30" t="b">
        <v>1</v>
      </c>
      <c r="N59" s="149" t="s">
        <v>82</v>
      </c>
      <c r="O59" s="141"/>
      <c r="P59" s="30" t="b">
        <v>1</v>
      </c>
    </row>
    <row r="60" spans="2:16" ht="20.100000000000001" customHeight="1" x14ac:dyDescent="0.25">
      <c r="B60" s="140" t="s">
        <v>83</v>
      </c>
      <c r="C60" s="141"/>
      <c r="D60" s="30" t="b">
        <v>1</v>
      </c>
      <c r="E60" s="140" t="s">
        <v>84</v>
      </c>
      <c r="F60" s="141"/>
      <c r="G60" s="30" t="b">
        <v>1</v>
      </c>
      <c r="H60" s="148" t="s">
        <v>85</v>
      </c>
      <c r="I60" s="141"/>
      <c r="J60" s="30" t="b">
        <v>1</v>
      </c>
      <c r="K60" s="148" t="s">
        <v>86</v>
      </c>
      <c r="L60" s="141"/>
      <c r="M60" s="30" t="b">
        <v>1</v>
      </c>
      <c r="N60" s="149" t="s">
        <v>87</v>
      </c>
      <c r="O60" s="141"/>
      <c r="P60" s="30" t="b">
        <v>1</v>
      </c>
    </row>
    <row r="61" spans="2:16" ht="20.100000000000001" customHeight="1" x14ac:dyDescent="0.25">
      <c r="B61" s="140" t="s">
        <v>88</v>
      </c>
      <c r="C61" s="141"/>
      <c r="D61" s="30" t="b">
        <v>1</v>
      </c>
      <c r="E61" s="140" t="s">
        <v>89</v>
      </c>
      <c r="F61" s="141"/>
      <c r="G61" s="30" t="b">
        <v>1</v>
      </c>
      <c r="H61" s="148" t="s">
        <v>90</v>
      </c>
      <c r="I61" s="141"/>
      <c r="J61" s="30" t="b">
        <v>1</v>
      </c>
      <c r="K61" s="148" t="s">
        <v>91</v>
      </c>
      <c r="L61" s="141"/>
      <c r="M61" s="30" t="b">
        <v>1</v>
      </c>
      <c r="N61" s="149" t="s">
        <v>92</v>
      </c>
      <c r="O61" s="141"/>
      <c r="P61" s="30" t="b">
        <v>1</v>
      </c>
    </row>
    <row r="62" spans="2:16" ht="20.100000000000001" customHeight="1" x14ac:dyDescent="0.25">
      <c r="B62" s="148" t="s">
        <v>90</v>
      </c>
      <c r="C62" s="141"/>
      <c r="D62" s="30" t="b">
        <v>1</v>
      </c>
      <c r="E62" s="140" t="s">
        <v>93</v>
      </c>
      <c r="F62" s="141"/>
      <c r="G62" s="30" t="b">
        <v>1</v>
      </c>
      <c r="H62" s="148" t="s">
        <v>94</v>
      </c>
      <c r="I62" s="141"/>
      <c r="J62" s="30" t="b">
        <v>0</v>
      </c>
      <c r="K62" s="148" t="s">
        <v>95</v>
      </c>
      <c r="L62" s="141"/>
      <c r="M62" s="30" t="b">
        <v>1</v>
      </c>
      <c r="N62" s="149" t="s">
        <v>85</v>
      </c>
      <c r="O62" s="141"/>
      <c r="P62" s="30" t="b">
        <v>1</v>
      </c>
    </row>
    <row r="63" spans="2:16" ht="20.100000000000001" customHeight="1" x14ac:dyDescent="0.25">
      <c r="B63" s="148" t="s">
        <v>96</v>
      </c>
      <c r="C63" s="141"/>
      <c r="D63" s="30" t="b">
        <v>1</v>
      </c>
      <c r="E63" s="140" t="s">
        <v>97</v>
      </c>
      <c r="F63" s="141"/>
      <c r="G63" s="30" t="b">
        <v>1</v>
      </c>
      <c r="H63" s="35"/>
      <c r="I63" s="36"/>
      <c r="J63" s="37"/>
      <c r="K63" s="148" t="s">
        <v>98</v>
      </c>
      <c r="L63" s="141"/>
      <c r="M63" s="30" t="b">
        <v>1</v>
      </c>
      <c r="N63" s="149" t="s">
        <v>166</v>
      </c>
      <c r="O63" s="141"/>
      <c r="P63" s="30" t="b">
        <v>1</v>
      </c>
    </row>
    <row r="64" spans="2:16" ht="20.100000000000001" customHeight="1" x14ac:dyDescent="0.25">
      <c r="B64" s="148" t="s">
        <v>99</v>
      </c>
      <c r="C64" s="141"/>
      <c r="D64" s="30" t="b">
        <v>0</v>
      </c>
      <c r="E64" s="140" t="s">
        <v>100</v>
      </c>
      <c r="F64" s="141"/>
      <c r="G64" s="30" t="b">
        <v>1</v>
      </c>
      <c r="H64" s="38"/>
      <c r="I64" s="39"/>
      <c r="J64" s="40"/>
      <c r="K64" s="150" t="s">
        <v>101</v>
      </c>
      <c r="L64" s="15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40" t="s">
        <v>164</v>
      </c>
      <c r="F65" s="14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2" t="s">
        <v>107</v>
      </c>
      <c r="C69" s="142"/>
      <c r="D69" s="48"/>
      <c r="E69" s="48"/>
      <c r="F69" s="144" t="s">
        <v>108</v>
      </c>
      <c r="G69" s="146" t="s">
        <v>109</v>
      </c>
      <c r="H69" s="48"/>
      <c r="I69" s="142" t="s">
        <v>110</v>
      </c>
      <c r="J69" s="142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43"/>
      <c r="C70" s="143"/>
      <c r="D70" s="52"/>
      <c r="E70" s="53"/>
      <c r="F70" s="145"/>
      <c r="G70" s="147"/>
      <c r="H70" s="54"/>
      <c r="I70" s="143"/>
      <c r="J70" s="143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-152.41499999999999</v>
      </c>
      <c r="D72" s="138">
        <v>-153.60599999999999</v>
      </c>
      <c r="E72" s="74" t="s">
        <v>120</v>
      </c>
      <c r="F72" s="88">
        <v>23</v>
      </c>
      <c r="G72" s="134">
        <v>20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-135.494</v>
      </c>
      <c r="D73" s="138">
        <v>-137.86099999999999</v>
      </c>
      <c r="E73" s="75" t="s">
        <v>124</v>
      </c>
      <c r="F73" s="89">
        <v>42</v>
      </c>
      <c r="G73" s="135">
        <v>38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-209.96</v>
      </c>
      <c r="D74" s="138">
        <v>-210.68299999999999</v>
      </c>
      <c r="E74" s="75" t="s">
        <v>129</v>
      </c>
      <c r="F74" s="93">
        <v>10</v>
      </c>
      <c r="G74" s="136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-111.49299999999999</v>
      </c>
      <c r="D75" s="138">
        <v>-112.41800000000001</v>
      </c>
      <c r="E75" s="75" t="s">
        <v>134</v>
      </c>
      <c r="F75" s="93">
        <v>50</v>
      </c>
      <c r="G75" s="136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27.829000000000001</v>
      </c>
      <c r="D76" s="138">
        <v>25.395</v>
      </c>
      <c r="E76" s="75" t="s">
        <v>139</v>
      </c>
      <c r="F76" s="93">
        <v>30</v>
      </c>
      <c r="G76" s="136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32.313000000000002</v>
      </c>
      <c r="D77" s="138">
        <v>29.984999999999999</v>
      </c>
      <c r="E77" s="75" t="s">
        <v>144</v>
      </c>
      <c r="F77" s="93">
        <v>150</v>
      </c>
      <c r="G77" s="136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23.957999999999998</v>
      </c>
      <c r="D78" s="138">
        <v>21.390999999999998</v>
      </c>
      <c r="E78" s="75" t="s">
        <v>149</v>
      </c>
      <c r="F78" s="90"/>
      <c r="G78" s="137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24.771000000000001</v>
      </c>
      <c r="D79" s="138">
        <v>22.245999999999999</v>
      </c>
      <c r="E79" s="74" t="s">
        <v>154</v>
      </c>
      <c r="F79" s="88">
        <v>23</v>
      </c>
      <c r="G79" s="134">
        <v>20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3.5099999999999999E-5</v>
      </c>
      <c r="D80" s="139">
        <v>3.43E-5</v>
      </c>
      <c r="E80" s="75" t="s">
        <v>159</v>
      </c>
      <c r="F80" s="89">
        <v>38</v>
      </c>
      <c r="G80" s="135">
        <v>47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3" t="s">
        <v>163</v>
      </c>
      <c r="C84" s="203"/>
    </row>
    <row r="85" spans="2:16" ht="15" customHeight="1" x14ac:dyDescent="0.25">
      <c r="B85" s="204" t="s">
        <v>186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86" spans="2:16" ht="15" customHeight="1" x14ac:dyDescent="0.25">
      <c r="B86" s="184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6"/>
    </row>
    <row r="87" spans="2:16" ht="15" customHeight="1" x14ac:dyDescent="0.25"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8"/>
    </row>
    <row r="88" spans="2:16" ht="15" customHeight="1" x14ac:dyDescent="0.25"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8"/>
    </row>
    <row r="89" spans="2:16" ht="15" customHeight="1" x14ac:dyDescent="0.25">
      <c r="B89" s="219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2"/>
    </row>
    <row r="90" spans="2:16" ht="15" customHeight="1" x14ac:dyDescent="0.25"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8"/>
    </row>
    <row r="91" spans="2:16" ht="15" customHeight="1" x14ac:dyDescent="0.25"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8"/>
    </row>
    <row r="92" spans="2:16" ht="15" customHeight="1" x14ac:dyDescent="0.25">
      <c r="B92" s="210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2"/>
    </row>
    <row r="93" spans="2:16" ht="15" customHeight="1" x14ac:dyDescent="0.25">
      <c r="B93" s="210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2"/>
    </row>
    <row r="94" spans="2:16" ht="15" customHeight="1" x14ac:dyDescent="0.25">
      <c r="B94" s="210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2"/>
    </row>
    <row r="95" spans="2:16" ht="15" customHeight="1" x14ac:dyDescent="0.25">
      <c r="B95" s="210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2"/>
    </row>
    <row r="96" spans="2:16" ht="15" customHeight="1" x14ac:dyDescent="0.25">
      <c r="B96" s="210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2"/>
    </row>
    <row r="97" spans="2:16" ht="15" customHeight="1" x14ac:dyDescent="0.25">
      <c r="B97" s="210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2"/>
    </row>
    <row r="98" spans="2:16" ht="15" customHeight="1" x14ac:dyDescent="0.25">
      <c r="B98" s="210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2"/>
    </row>
    <row r="99" spans="2:16" ht="15" customHeight="1" x14ac:dyDescent="0.25">
      <c r="B99" s="21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2025-02-21T01:46:20Z</dcterms:modified>
</cp:coreProperties>
</file>