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23" i="1" l="1"/>
  <c r="J25" i="1" s="1"/>
  <c r="K25" i="1" s="1"/>
  <c r="I18" i="1"/>
  <c r="H18" i="1" l="1"/>
  <c r="G18" i="1" l="1"/>
  <c r="F18" i="1" l="1"/>
  <c r="D18" i="1" l="1"/>
  <c r="E18" i="1" l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<sst xmlns="http://schemas.openxmlformats.org/spreadsheetml/2006/main" count="212" uniqueCount="194">
  <si>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</si>
  <si>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</si>
  <si>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</si>
  <si>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</si>
  <si>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</si>
  <si>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</si>
  <si>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</si>
  <si>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</si>
  <si>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</si>
  <si>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</si>
  <si>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</si>
  <si>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</si>
  <si>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</si>
  <si>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</si>
  <si>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</si>
  <si>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</si>
  <si>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</si>
  <si>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</si>
  <si>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</si>
  <si>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</si>
  <si>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</si>
  <si>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</si>
  <si>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</si>
  <si>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</si>
  <si>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</si>
  <si>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</si>
  <si>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</si>
  <si>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</si>
  <si>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</si>
  <si>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</si>
  <si>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</si>
  <si>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</si>
  <si>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</si>
  <si>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</si>
  <si>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</si>
  <si>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</si>
  <si>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</si>
  <si>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</si>
  <si>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</si>
  <si>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</si>
  <si>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</si>
  <si>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</si>
  <si>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</si>
  <si>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</si>
  <si>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</si>
  <si>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</si>
  <si>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</si>
  <si>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</si>
  <si>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</si>
  <si>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</si>
  <si>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</si>
  <si>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</si>
  <si>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</si>
  <si>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</si>
  <si>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</si>
  <si>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</si>
  <si>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</si>
  <si>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</si>
  <si>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</si>
  <si>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</si>
  <si>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</si>
  <si>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</si>
  <si>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</si>
  <si>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</si>
  <si>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</si>
  <si>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</si>
  <si>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</si>
  <si>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</si>
  <si>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</si>
  <si>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</si>
  <si>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</si>
  <si>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</si>
  <si>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</si>
  <si>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</si>
  <si>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</si>
  <si>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</si>
  <si>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</si>
  <si>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</si>
  <si>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</si>
  <si>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</si>
  <si>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</si>
  <si>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</si>
  <si>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</si>
  <si>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</si>
  <si>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</si>
  <si>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</si>
  <si>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</si>
  <si>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</si>
  <si>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</si>
  <si>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</si>
  <si>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</si>
  <si>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</si>
  <si>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</si>
  <si>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</si>
  <si>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</si>
  <si>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</si>
  <si>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</si>
  <si>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</si>
  <si>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</si>
  <si>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</si>
  <si>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</si>
  <si>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</si>
  <si>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</si>
  <si>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</si>
  <si>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</si>
  <si>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</si>
  <si>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</si>
  <si>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</si>
  <si>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</si>
  <si>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</si>
  <si>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</si>
  <si>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</si>
  <si>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</si>
  <si>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</si>
  <si>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</si>
  <si>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</si>
  <si>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</si>
  <si>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</si>
  <si>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</si>
  <si>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</si>
  <si>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</si>
  <si>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</si>
  <si>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</si>
  <si>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</si>
  <si>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</si>
  <si>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</si>
  <si>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</si>
  <si>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</si>
  <si>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</si>
  <si>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</si>
  <si>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</si>
  <si>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</si>
  <si>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</si>
  <si>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</si>
  <si>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</si>
  <si>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</si>
  <si>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</si>
  <si>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</si>
  <si>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</si>
  <si>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</si>
  <si>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</si>
  <si>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</si>
  <si>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</si>
  <si>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</si>
  <si>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</si>
  <si>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</si>
  <si>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</si>
  <si>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</si>
  <si>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</si>
  <si>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</si>
  <si>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</si>
  <si>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</si>
  <si>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</si>
  <si>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</si>
  <si>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</si>
  <si>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</si>
  <si>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</si>
  <si>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</si>
  <si>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</si>
  <si>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</si>
  <si>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</si>
  <si>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</si>
  <si>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</si>
  <si>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</si>
  <si>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</si>
  <si>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</si>
  <si>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</si>
  <si>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</si>
  <si>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</si>
  <si>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</si>
  <si>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</si>
  <si>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</si>
  <si>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</si>
  <si>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</si>
  <si>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</si>
  <si>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</si>
  <si>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</si>
  <si>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</si>
  <si>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</si>
  <si>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</si>
  <si>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</si>
  <si>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</si>
  <si>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</si>
  <si>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현대섭</t>
    <phoneticPr fontId="3" type="noConversion"/>
  </si>
  <si>
    <t>1) 방풍막 제거</t>
    <phoneticPr fontId="3" type="noConversion"/>
  </si>
  <si>
    <t>SITE-KS4</t>
    <phoneticPr fontId="3" type="noConversion"/>
  </si>
  <si>
    <t>SITE</t>
    <phoneticPr fontId="3" type="noConversion"/>
  </si>
  <si>
    <t>SITE-KS4</t>
    <phoneticPr fontId="3" type="noConversion"/>
  </si>
  <si>
    <t>ALL</t>
    <phoneticPr fontId="3" type="noConversion"/>
  </si>
  <si>
    <t>E</t>
    <phoneticPr fontId="3" type="noConversion"/>
  </si>
  <si>
    <t xml:space="preserve"> 20s/50k 35s/63k </t>
    <phoneticPr fontId="3" type="noConversion"/>
  </si>
  <si>
    <t>SE</t>
    <phoneticPr fontId="3" type="noConversion"/>
  </si>
  <si>
    <t xml:space="preserve"> 60s/15k 45s/14k 30s/12k</t>
    <phoneticPr fontId="3" type="noConversion"/>
  </si>
  <si>
    <t xml:space="preserve"> 60s/7k 45s/7k 30s/6k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</si>
</sst>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5" xfId="0" applyNumberFormat="1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0" borderId="1" xfId="0" applyNumberFormat="1" applyFont="1" applyFill="1" applyBorder="1" applyProtection="1">
      <alignment vertical="center"/>
    </xf>
    <xf numFmtId="177" fontId="53" fillId="7" borderId="15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8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2" zoomScale="140" zoomScaleNormal="140" workbookViewId="0">
      <selection activeCell="E7" sqref="E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1" t="s">
        <v>0</v>
      </c>
      <c r="C2" s="13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32">
        <v>45703</v>
      </c>
      <c r="D3" s="133"/>
      <c r="E3" s="1"/>
      <c r="F3" s="1"/>
      <c r="G3" s="1"/>
      <c r="H3" s="1"/>
      <c r="I3" s="1"/>
      <c r="J3" s="1"/>
      <c r="K3" s="33" t="s">
        <v>2</v>
      </c>
      <c r="L3" s="134">
        <f>(P31-(P32+P33))/P31*100</f>
        <v>100</v>
      </c>
      <c r="M3" s="134"/>
      <c r="N3" s="33" t="s">
        <v>3</v>
      </c>
      <c r="O3" s="134">
        <f>(P31-P33)/P31*100</f>
        <v>100</v>
      </c>
      <c r="P3" s="134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1" t="s">
        <v>6</v>
      </c>
      <c r="C7" s="13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207">
        <v>0.77777777777777779</v>
      </c>
      <c r="D9" s="208">
        <v>1.6</v>
      </c>
      <c r="E9" s="208">
        <v>20.2</v>
      </c>
      <c r="F9" s="208">
        <v>27</v>
      </c>
      <c r="G9" s="206" t="s">
        <v>191</v>
      </c>
      <c r="H9" s="208">
        <v>5.7</v>
      </c>
      <c r="I9" s="206">
        <v>89</v>
      </c>
      <c r="J9" s="20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207">
        <v>0.9375</v>
      </c>
      <c r="D10" s="208">
        <v>1.4</v>
      </c>
      <c r="E10" s="208">
        <v>16.899999999999999</v>
      </c>
      <c r="F10" s="208">
        <v>37</v>
      </c>
      <c r="G10" s="206" t="s">
        <v>189</v>
      </c>
      <c r="H10" s="208">
        <v>3.3</v>
      </c>
      <c r="I10" s="211"/>
      <c r="J10" s="20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2">
        <v>0.125</v>
      </c>
      <c r="D11" s="213">
        <v>1.8</v>
      </c>
      <c r="E11" s="213">
        <v>14</v>
      </c>
      <c r="F11" s="213">
        <v>58</v>
      </c>
      <c r="G11" s="206" t="s">
        <v>189</v>
      </c>
      <c r="H11" s="208">
        <v>4.2</v>
      </c>
      <c r="I11" s="214"/>
      <c r="J11" s="209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23.347222222222221</v>
      </c>
      <c r="D12" s="12">
        <f>AVERAGE(D9:D11)</f>
        <v>1.5999999999999999</v>
      </c>
      <c r="E12" s="12">
        <f>AVERAGE(E9:E11)</f>
        <v>17.033333333333331</v>
      </c>
      <c r="F12" s="13">
        <f>AVERAGE(F9:F11)</f>
        <v>40.666666666666664</v>
      </c>
      <c r="G12" s="14"/>
      <c r="H12" s="15">
        <f>AVERAGE(H9:H11)</f>
        <v>4.3999999999999995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1" t="s">
        <v>25</v>
      </c>
      <c r="C14" s="13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99" t="s">
        <v>176</v>
      </c>
      <c r="D16" s="201" t="s">
        <v>178</v>
      </c>
      <c r="E16" s="201" t="s">
        <v>182</v>
      </c>
      <c r="F16" s="201" t="s">
        <v>187</v>
      </c>
      <c r="G16" s="201" t="s">
        <v>186</v>
      </c>
      <c r="H16" s="201" t="s">
        <v>185</v>
      </c>
      <c r="I16" s="201" t="s">
        <v>182</v>
      </c>
      <c r="J16" s="201" t="s">
        <v>188</v>
      </c>
      <c r="K16" s="106"/>
      <c r="L16" s="106"/>
      <c r="M16" s="106"/>
      <c r="N16" s="106"/>
      <c r="O16" s="106"/>
      <c r="P16" s="201" t="s">
        <v>41</v>
      </c>
    </row>
    <row r="17" spans="1:16" s="76" customFormat="1" ht="14.1" customHeight="1" x14ac:dyDescent="0.25">
      <c r="A17" s="32"/>
      <c r="B17" s="22" t="s">
        <v>42</v>
      </c>
      <c r="C17" s="200">
        <v>0.73749999999999993</v>
      </c>
      <c r="D17" s="200">
        <v>0.7368055555555556</v>
      </c>
      <c r="E17" s="200">
        <v>0.76736111111111116</v>
      </c>
      <c r="F17" s="200">
        <v>0.79027777777777775</v>
      </c>
      <c r="G17" s="200">
        <v>0.83472222222222225</v>
      </c>
      <c r="H17" s="200">
        <v>6.9444444444444447E-4</v>
      </c>
      <c r="I17" s="200">
        <v>0.12152777777777778</v>
      </c>
      <c r="J17" s="200">
        <v>0.1423611111111111</v>
      </c>
      <c r="K17" s="107"/>
      <c r="L17" s="107"/>
      <c r="M17" s="107"/>
      <c r="N17" s="107"/>
      <c r="O17" s="107"/>
      <c r="P17" s="200">
        <v>0.15555555555555556</v>
      </c>
    </row>
    <row r="18" spans="1:16" s="76" customFormat="1" ht="14.1" customHeight="1" x14ac:dyDescent="0.25">
      <c r="A18" s="32"/>
      <c r="B18" s="22" t="s">
        <v>43</v>
      </c>
      <c r="C18" s="201">
        <v>7379</v>
      </c>
      <c r="D18" s="201">
        <f>C18+1</f>
        <v>7380</v>
      </c>
      <c r="E18" s="201">
        <f t="shared" ref="E18:J18" si="0">D19+1</f>
        <v>7387</v>
      </c>
      <c r="F18" s="201">
        <f t="shared" si="0"/>
        <v>7401</v>
      </c>
      <c r="G18" s="201">
        <f t="shared" si="0"/>
        <v>7421</v>
      </c>
      <c r="H18" s="201">
        <f t="shared" si="0"/>
        <v>7492</v>
      </c>
      <c r="I18" s="201">
        <f t="shared" si="0"/>
        <v>7547</v>
      </c>
      <c r="J18" s="201">
        <f t="shared" si="0"/>
        <v>7559</v>
      </c>
      <c r="K18" s="106"/>
      <c r="L18" s="107"/>
      <c r="M18" s="107"/>
      <c r="N18" s="107"/>
      <c r="O18" s="107"/>
      <c r="P18" s="201">
        <f>MAX(C18:O19)+1</f>
        <v>7570</v>
      </c>
    </row>
    <row r="19" spans="1:16" s="76" customFormat="1" ht="14.1" customHeight="1" thickBot="1" x14ac:dyDescent="0.3">
      <c r="A19" s="32"/>
      <c r="B19" s="9" t="s">
        <v>44</v>
      </c>
      <c r="C19" s="81"/>
      <c r="D19" s="201">
        <v>7386</v>
      </c>
      <c r="E19" s="210">
        <v>7400</v>
      </c>
      <c r="F19" s="210">
        <v>7420</v>
      </c>
      <c r="G19" s="210">
        <v>7491</v>
      </c>
      <c r="H19" s="210">
        <v>7546</v>
      </c>
      <c r="I19" s="210">
        <v>7558</v>
      </c>
      <c r="J19" s="210">
        <v>7569</v>
      </c>
      <c r="K19" s="108"/>
      <c r="L19" s="109"/>
      <c r="M19" s="109"/>
      <c r="N19" s="108"/>
      <c r="O19" s="108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7</v>
      </c>
      <c r="E20" s="87">
        <f t="shared" ref="E20:O20" si="1">IF(ISNUMBER(E18),E19-E18+1,"")</f>
        <v>14</v>
      </c>
      <c r="F20" s="87">
        <f t="shared" si="1"/>
        <v>20</v>
      </c>
      <c r="G20" s="87">
        <f t="shared" si="1"/>
        <v>71</v>
      </c>
      <c r="H20" s="87">
        <f t="shared" si="1"/>
        <v>55</v>
      </c>
      <c r="I20" s="87">
        <f t="shared" si="1"/>
        <v>12</v>
      </c>
      <c r="J20" s="87">
        <f t="shared" si="1"/>
        <v>11</v>
      </c>
      <c r="K20" s="87" t="str">
        <f t="shared" si="1"/>
        <v/>
      </c>
      <c r="L20" s="87" t="str">
        <f t="shared" si="1"/>
        <v/>
      </c>
      <c r="M20" s="87" t="str">
        <f t="shared" si="1"/>
        <v/>
      </c>
      <c r="N20" s="87" t="str">
        <f t="shared" si="1"/>
        <v/>
      </c>
      <c r="O20" s="87" t="str">
        <f t="shared" si="1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42" t="s">
        <v>46</v>
      </c>
      <c r="C22" s="22" t="s">
        <v>21</v>
      </c>
      <c r="D22" s="22" t="s">
        <v>23</v>
      </c>
      <c r="E22" s="22" t="s">
        <v>47</v>
      </c>
      <c r="F22" s="143" t="s">
        <v>48</v>
      </c>
      <c r="G22" s="143"/>
      <c r="H22" s="143"/>
      <c r="I22" s="143"/>
      <c r="J22" s="22" t="s">
        <v>21</v>
      </c>
      <c r="K22" s="22" t="s">
        <v>23</v>
      </c>
      <c r="L22" s="22" t="s">
        <v>47</v>
      </c>
      <c r="M22" s="143" t="s">
        <v>48</v>
      </c>
      <c r="N22" s="143"/>
      <c r="O22" s="143"/>
      <c r="P22" s="143"/>
    </row>
    <row r="23" spans="1:16" ht="13.5" customHeight="1" x14ac:dyDescent="0.25">
      <c r="B23" s="142"/>
      <c r="C23" s="202"/>
      <c r="D23" s="202"/>
      <c r="E23" s="203" t="s">
        <v>181</v>
      </c>
      <c r="F23" s="204" t="s">
        <v>179</v>
      </c>
      <c r="G23" s="204"/>
      <c r="H23" s="204"/>
      <c r="I23" s="204"/>
      <c r="J23" s="205">
        <v>7559</v>
      </c>
      <c r="K23" s="205">
        <f>J23+2</f>
        <v>7561</v>
      </c>
      <c r="L23" s="206" t="s">
        <v>50</v>
      </c>
      <c r="M23" s="204" t="s">
        <v>192</v>
      </c>
      <c r="N23" s="204"/>
      <c r="O23" s="204"/>
      <c r="P23" s="204"/>
    </row>
    <row r="24" spans="1:16" ht="13.5" customHeight="1" x14ac:dyDescent="0.25">
      <c r="B24" s="142"/>
      <c r="C24" s="205"/>
      <c r="D24" s="205"/>
      <c r="E24" s="206" t="s">
        <v>177</v>
      </c>
      <c r="F24" s="204" t="s">
        <v>179</v>
      </c>
      <c r="G24" s="204"/>
      <c r="H24" s="204"/>
      <c r="I24" s="204"/>
      <c r="J24" s="205"/>
      <c r="K24" s="205"/>
      <c r="L24" s="206" t="s">
        <v>51</v>
      </c>
      <c r="M24" s="204" t="s">
        <v>179</v>
      </c>
      <c r="N24" s="204"/>
      <c r="O24" s="204"/>
      <c r="P24" s="204"/>
    </row>
    <row r="25" spans="1:16" ht="13.5" customHeight="1" x14ac:dyDescent="0.25">
      <c r="B25" s="142"/>
      <c r="C25" s="205">
        <v>7385</v>
      </c>
      <c r="D25" s="205">
        <v>7386</v>
      </c>
      <c r="E25" s="206" t="s">
        <v>51</v>
      </c>
      <c r="F25" s="204" t="s">
        <v>190</v>
      </c>
      <c r="G25" s="204"/>
      <c r="H25" s="204"/>
      <c r="I25" s="204"/>
      <c r="J25" s="205">
        <f>K23+1</f>
        <v>7562</v>
      </c>
      <c r="K25" s="205">
        <f>J25+2</f>
        <v>7564</v>
      </c>
      <c r="L25" s="206" t="s">
        <v>180</v>
      </c>
      <c r="M25" s="204" t="s">
        <v>193</v>
      </c>
      <c r="N25" s="204"/>
      <c r="O25" s="204"/>
      <c r="P25" s="204"/>
    </row>
    <row r="26" spans="1:16" ht="13.5" customHeight="1" x14ac:dyDescent="0.25">
      <c r="B26" s="142"/>
      <c r="C26" s="205"/>
      <c r="D26" s="205"/>
      <c r="E26" s="206" t="s">
        <v>50</v>
      </c>
      <c r="F26" s="204" t="s">
        <v>179</v>
      </c>
      <c r="G26" s="204"/>
      <c r="H26" s="204"/>
      <c r="I26" s="204"/>
      <c r="J26" s="205"/>
      <c r="K26" s="205"/>
      <c r="L26" s="206" t="s">
        <v>49</v>
      </c>
      <c r="M26" s="204" t="s">
        <v>179</v>
      </c>
      <c r="N26" s="204"/>
      <c r="O26" s="204"/>
      <c r="P26" s="204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31" t="s">
        <v>52</v>
      </c>
      <c r="C28" s="131"/>
      <c r="D28" s="1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10"/>
      <c r="D30" s="111"/>
      <c r="E30" s="111"/>
      <c r="F30" s="111"/>
      <c r="G30" s="111"/>
      <c r="H30" s="111"/>
      <c r="I30" s="111"/>
      <c r="J30" s="111"/>
      <c r="K30" s="112"/>
      <c r="L30" s="111"/>
      <c r="M30" s="102">
        <v>0.3298611111111111</v>
      </c>
      <c r="N30" s="111"/>
      <c r="O30" s="111"/>
      <c r="P30" s="92">
        <f>SUM(C30:J30,L30:N30)</f>
        <v>0.3298611111111111</v>
      </c>
    </row>
    <row r="31" spans="1:16" ht="14.1" customHeight="1" x14ac:dyDescent="0.25">
      <c r="B31" s="23" t="s">
        <v>171</v>
      </c>
      <c r="C31" s="103"/>
      <c r="D31" s="104"/>
      <c r="E31" s="104"/>
      <c r="F31" s="215">
        <v>0.16597222222222222</v>
      </c>
      <c r="G31" s="215"/>
      <c r="H31" s="215"/>
      <c r="I31" s="215"/>
      <c r="J31" s="215"/>
      <c r="K31" s="215">
        <v>4.1666666666666664E-2</v>
      </c>
      <c r="L31" s="104"/>
      <c r="M31" s="120">
        <v>0.1673611111111111</v>
      </c>
      <c r="N31" s="104"/>
      <c r="O31" s="105"/>
      <c r="P31" s="92">
        <f>SUM(C31:N31)</f>
        <v>0.375</v>
      </c>
    </row>
    <row r="32" spans="1:16" ht="14.1" customHeight="1" x14ac:dyDescent="0.25">
      <c r="B32" s="23" t="s">
        <v>67</v>
      </c>
      <c r="C32" s="113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5"/>
      <c r="P32" s="92">
        <f>SUM(C32:N32)</f>
        <v>0</v>
      </c>
    </row>
    <row r="33" spans="2:16" ht="14.1" customHeight="1" thickBot="1" x14ac:dyDescent="0.3">
      <c r="B33" s="23" t="s">
        <v>68</v>
      </c>
      <c r="C33" s="116"/>
      <c r="D33" s="117"/>
      <c r="E33" s="117"/>
      <c r="F33" s="119"/>
      <c r="G33" s="117"/>
      <c r="H33" s="117"/>
      <c r="I33" s="117"/>
      <c r="J33" s="117"/>
      <c r="K33" s="117"/>
      <c r="L33" s="117"/>
      <c r="M33" s="117"/>
      <c r="N33" s="117"/>
      <c r="O33" s="118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2">D31-D32-D33</f>
        <v>0</v>
      </c>
      <c r="E34" s="82">
        <f t="shared" si="2"/>
        <v>0</v>
      </c>
      <c r="F34" s="82">
        <f t="shared" si="2"/>
        <v>0.16597222222222222</v>
      </c>
      <c r="G34" s="82">
        <f t="shared" si="2"/>
        <v>0</v>
      </c>
      <c r="H34" s="82">
        <f t="shared" si="2"/>
        <v>0</v>
      </c>
      <c r="I34" s="82">
        <f t="shared" si="2"/>
        <v>0</v>
      </c>
      <c r="J34" s="82">
        <f t="shared" si="2"/>
        <v>0</v>
      </c>
      <c r="K34" s="82">
        <f t="shared" si="2"/>
        <v>4.1666666666666664E-2</v>
      </c>
      <c r="L34" s="82">
        <f t="shared" si="2"/>
        <v>0</v>
      </c>
      <c r="M34" s="82">
        <f t="shared" si="2"/>
        <v>0.1673611111111111</v>
      </c>
      <c r="N34" s="82">
        <f t="shared" si="2"/>
        <v>0</v>
      </c>
      <c r="O34" s="96"/>
      <c r="P34" s="97">
        <f t="shared" si="2"/>
        <v>0.375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58" t="s">
        <v>69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</row>
    <row r="37" spans="2:16" ht="18" customHeight="1" x14ac:dyDescent="0.25">
      <c r="B37" s="159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</row>
    <row r="38" spans="2:16" ht="18" customHeight="1" x14ac:dyDescent="0.25">
      <c r="B38" s="159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</row>
    <row r="39" spans="2:16" ht="18" customHeight="1" x14ac:dyDescent="0.25">
      <c r="B39" s="159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</row>
    <row r="40" spans="2:16" ht="18" customHeight="1" x14ac:dyDescent="0.25">
      <c r="B40" s="159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</row>
    <row r="41" spans="2:16" ht="18" customHeight="1" x14ac:dyDescent="0.25">
      <c r="B41" s="160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5" t="s">
        <v>70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" customHeight="1" x14ac:dyDescent="0.25">
      <c r="B44" s="139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" customHeight="1" x14ac:dyDescent="0.25"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  <row r="46" spans="2:16" ht="14.1" customHeight="1" x14ac:dyDescent="0.25">
      <c r="B46" s="151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" customHeight="1" x14ac:dyDescent="0.25">
      <c r="B47" s="152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4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74"/>
      <c r="C52" s="175"/>
      <c r="D52" s="156"/>
      <c r="E52" s="156"/>
      <c r="F52" s="156"/>
      <c r="G52" s="175"/>
      <c r="H52" s="175"/>
      <c r="I52" s="175"/>
      <c r="J52" s="175"/>
      <c r="K52" s="175"/>
      <c r="L52" s="175"/>
      <c r="M52" s="175"/>
      <c r="N52" s="175"/>
      <c r="O52" s="175"/>
      <c r="P52" s="176"/>
    </row>
    <row r="53" spans="2:16" ht="14.1" customHeight="1" thickTop="1" thickBot="1" x14ac:dyDescent="0.3">
      <c r="B53" s="177" t="s">
        <v>168</v>
      </c>
      <c r="C53" s="178"/>
      <c r="D53" s="101">
        <v>1.84</v>
      </c>
      <c r="E53" s="101">
        <v>1.1499999999999999</v>
      </c>
      <c r="F53" s="101"/>
      <c r="G53" s="181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" customHeight="1" thickTop="1" thickBot="1" x14ac:dyDescent="0.3">
      <c r="B54" s="179" t="s">
        <v>167</v>
      </c>
      <c r="C54" s="180"/>
      <c r="D54" s="180"/>
      <c r="E54" s="180"/>
      <c r="F54" s="101"/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25"/>
    <row r="56" spans="2:16" ht="17.25" customHeight="1" x14ac:dyDescent="0.25">
      <c r="B56" s="161" t="s">
        <v>71</v>
      </c>
      <c r="C56" s="16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2" t="s">
        <v>72</v>
      </c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4"/>
      <c r="N57" s="165" t="s">
        <v>73</v>
      </c>
      <c r="O57" s="163"/>
      <c r="P57" s="166"/>
    </row>
    <row r="58" spans="2:16" ht="17.100000000000001" customHeight="1" x14ac:dyDescent="0.25">
      <c r="B58" s="167" t="s">
        <v>74</v>
      </c>
      <c r="C58" s="168"/>
      <c r="D58" s="169"/>
      <c r="E58" s="167" t="s">
        <v>75</v>
      </c>
      <c r="F58" s="168"/>
      <c r="G58" s="169"/>
      <c r="H58" s="168" t="s">
        <v>76</v>
      </c>
      <c r="I58" s="168"/>
      <c r="J58" s="168"/>
      <c r="K58" s="170" t="s">
        <v>77</v>
      </c>
      <c r="L58" s="168"/>
      <c r="M58" s="171"/>
      <c r="N58" s="172"/>
      <c r="O58" s="168"/>
      <c r="P58" s="173"/>
    </row>
    <row r="59" spans="2:16" ht="20.100000000000001" customHeight="1" x14ac:dyDescent="0.25">
      <c r="B59" s="187" t="s">
        <v>78</v>
      </c>
      <c r="C59" s="188"/>
      <c r="D59" s="30" t="b">
        <v>1</v>
      </c>
      <c r="E59" s="187" t="s">
        <v>79</v>
      </c>
      <c r="F59" s="188"/>
      <c r="G59" s="30" t="b">
        <v>1</v>
      </c>
      <c r="H59" s="189" t="s">
        <v>80</v>
      </c>
      <c r="I59" s="188"/>
      <c r="J59" s="30" t="b">
        <v>1</v>
      </c>
      <c r="K59" s="189" t="s">
        <v>81</v>
      </c>
      <c r="L59" s="188"/>
      <c r="M59" s="30" t="b">
        <v>1</v>
      </c>
      <c r="N59" s="190" t="s">
        <v>82</v>
      </c>
      <c r="O59" s="188"/>
      <c r="P59" s="30" t="b">
        <v>1</v>
      </c>
    </row>
    <row r="60" spans="2:16" ht="20.100000000000001" customHeight="1" x14ac:dyDescent="0.25">
      <c r="B60" s="187" t="s">
        <v>83</v>
      </c>
      <c r="C60" s="188"/>
      <c r="D60" s="30" t="b">
        <v>1</v>
      </c>
      <c r="E60" s="187" t="s">
        <v>84</v>
      </c>
      <c r="F60" s="188"/>
      <c r="G60" s="30" t="b">
        <v>1</v>
      </c>
      <c r="H60" s="189" t="s">
        <v>85</v>
      </c>
      <c r="I60" s="188"/>
      <c r="J60" s="30" t="b">
        <v>1</v>
      </c>
      <c r="K60" s="189" t="s">
        <v>86</v>
      </c>
      <c r="L60" s="188"/>
      <c r="M60" s="30" t="b">
        <v>1</v>
      </c>
      <c r="N60" s="190" t="s">
        <v>87</v>
      </c>
      <c r="O60" s="188"/>
      <c r="P60" s="30" t="b">
        <v>1</v>
      </c>
    </row>
    <row r="61" spans="2:16" ht="20.100000000000001" customHeight="1" x14ac:dyDescent="0.25">
      <c r="B61" s="187" t="s">
        <v>88</v>
      </c>
      <c r="C61" s="188"/>
      <c r="D61" s="30" t="b">
        <v>1</v>
      </c>
      <c r="E61" s="187" t="s">
        <v>89</v>
      </c>
      <c r="F61" s="188"/>
      <c r="G61" s="30" t="b">
        <v>1</v>
      </c>
      <c r="H61" s="189" t="s">
        <v>90</v>
      </c>
      <c r="I61" s="188"/>
      <c r="J61" s="30" t="b">
        <v>1</v>
      </c>
      <c r="K61" s="189" t="s">
        <v>91</v>
      </c>
      <c r="L61" s="188"/>
      <c r="M61" s="30" t="b">
        <v>1</v>
      </c>
      <c r="N61" s="190" t="s">
        <v>92</v>
      </c>
      <c r="O61" s="188"/>
      <c r="P61" s="30" t="b">
        <v>1</v>
      </c>
    </row>
    <row r="62" spans="2:16" ht="20.100000000000001" customHeight="1" x14ac:dyDescent="0.25">
      <c r="B62" s="189" t="s">
        <v>90</v>
      </c>
      <c r="C62" s="188"/>
      <c r="D62" s="30" t="b">
        <v>1</v>
      </c>
      <c r="E62" s="187" t="s">
        <v>93</v>
      </c>
      <c r="F62" s="188"/>
      <c r="G62" s="30" t="b">
        <v>1</v>
      </c>
      <c r="H62" s="189" t="s">
        <v>94</v>
      </c>
      <c r="I62" s="188"/>
      <c r="J62" s="30" t="b">
        <v>0</v>
      </c>
      <c r="K62" s="189" t="s">
        <v>95</v>
      </c>
      <c r="L62" s="188"/>
      <c r="M62" s="30" t="b">
        <v>1</v>
      </c>
      <c r="N62" s="190" t="s">
        <v>85</v>
      </c>
      <c r="O62" s="188"/>
      <c r="P62" s="30" t="b">
        <v>1</v>
      </c>
    </row>
    <row r="63" spans="2:16" ht="20.100000000000001" customHeight="1" x14ac:dyDescent="0.25">
      <c r="B63" s="189" t="s">
        <v>96</v>
      </c>
      <c r="C63" s="188"/>
      <c r="D63" s="30" t="b">
        <v>1</v>
      </c>
      <c r="E63" s="187" t="s">
        <v>97</v>
      </c>
      <c r="F63" s="188"/>
      <c r="G63" s="30" t="b">
        <v>1</v>
      </c>
      <c r="H63" s="35"/>
      <c r="I63" s="36"/>
      <c r="J63" s="37"/>
      <c r="K63" s="189" t="s">
        <v>98</v>
      </c>
      <c r="L63" s="188"/>
      <c r="M63" s="30" t="b">
        <v>1</v>
      </c>
      <c r="N63" s="190" t="s">
        <v>166</v>
      </c>
      <c r="O63" s="188"/>
      <c r="P63" s="30" t="b">
        <v>1</v>
      </c>
    </row>
    <row r="64" spans="2:16" ht="20.100000000000001" customHeight="1" x14ac:dyDescent="0.25">
      <c r="B64" s="189" t="s">
        <v>99</v>
      </c>
      <c r="C64" s="188"/>
      <c r="D64" s="30" t="b">
        <v>0</v>
      </c>
      <c r="E64" s="187" t="s">
        <v>100</v>
      </c>
      <c r="F64" s="188"/>
      <c r="G64" s="30" t="b">
        <v>1</v>
      </c>
      <c r="H64" s="38"/>
      <c r="I64" s="39"/>
      <c r="J64" s="40"/>
      <c r="K64" s="197" t="s">
        <v>101</v>
      </c>
      <c r="L64" s="198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87" t="s">
        <v>164</v>
      </c>
      <c r="F65" s="188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1" t="s">
        <v>107</v>
      </c>
      <c r="C69" s="191"/>
      <c r="D69" s="48"/>
      <c r="E69" s="48"/>
      <c r="F69" s="193" t="s">
        <v>108</v>
      </c>
      <c r="G69" s="195" t="s">
        <v>109</v>
      </c>
      <c r="H69" s="48"/>
      <c r="I69" s="191" t="s">
        <v>110</v>
      </c>
      <c r="J69" s="191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92"/>
      <c r="C70" s="192"/>
      <c r="D70" s="52"/>
      <c r="E70" s="53"/>
      <c r="F70" s="194"/>
      <c r="G70" s="196"/>
      <c r="H70" s="54"/>
      <c r="I70" s="192"/>
      <c r="J70" s="192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-152.1</v>
      </c>
      <c r="D72" s="220">
        <v>-154.6</v>
      </c>
      <c r="E72" s="74" t="s">
        <v>120</v>
      </c>
      <c r="F72" s="88">
        <v>22.5</v>
      </c>
      <c r="G72" s="216">
        <v>19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-134.69999999999999</v>
      </c>
      <c r="D73" s="220">
        <v>-139.6</v>
      </c>
      <c r="E73" s="75" t="s">
        <v>124</v>
      </c>
      <c r="F73" s="89">
        <v>30.2</v>
      </c>
      <c r="G73" s="217">
        <v>37.5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</v>
      </c>
      <c r="D74" s="220">
        <v>-211.5</v>
      </c>
      <c r="E74" s="75" t="s">
        <v>129</v>
      </c>
      <c r="F74" s="93">
        <v>10</v>
      </c>
      <c r="G74" s="218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-110.8</v>
      </c>
      <c r="D75" s="220">
        <v>-112.7</v>
      </c>
      <c r="E75" s="75" t="s">
        <v>134</v>
      </c>
      <c r="F75" s="93">
        <v>50</v>
      </c>
      <c r="G75" s="218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27.7</v>
      </c>
      <c r="D76" s="220">
        <v>23.8</v>
      </c>
      <c r="E76" s="75" t="s">
        <v>139</v>
      </c>
      <c r="F76" s="93">
        <v>30</v>
      </c>
      <c r="G76" s="218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32.6</v>
      </c>
      <c r="D77" s="220">
        <v>27.9</v>
      </c>
      <c r="E77" s="75" t="s">
        <v>144</v>
      </c>
      <c r="F77" s="93">
        <v>150</v>
      </c>
      <c r="G77" s="218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23.7</v>
      </c>
      <c r="D78" s="220">
        <v>19.899999999999999</v>
      </c>
      <c r="E78" s="75" t="s">
        <v>149</v>
      </c>
      <c r="F78" s="90"/>
      <c r="G78" s="219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24.5</v>
      </c>
      <c r="D79" s="220">
        <v>20.8</v>
      </c>
      <c r="E79" s="74" t="s">
        <v>154</v>
      </c>
      <c r="F79" s="88">
        <v>26.4</v>
      </c>
      <c r="G79" s="216">
        <v>15.5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3.5500000000000002E-5</v>
      </c>
      <c r="D80" s="221">
        <v>3.4E-5</v>
      </c>
      <c r="E80" s="75" t="s">
        <v>159</v>
      </c>
      <c r="F80" s="89">
        <v>22.5</v>
      </c>
      <c r="G80" s="217">
        <v>63.4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35" t="s">
        <v>163</v>
      </c>
      <c r="C84" s="135"/>
    </row>
    <row r="85" spans="2:16" ht="15" customHeight="1" x14ac:dyDescent="0.25">
      <c r="B85" s="136" t="s">
        <v>184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8"/>
    </row>
    <row r="86" spans="2:16" ht="15" customHeight="1" x14ac:dyDescent="0.25"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1"/>
    </row>
    <row r="87" spans="2:16" ht="15" customHeight="1" x14ac:dyDescent="0.2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25">
      <c r="B88" s="127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9"/>
    </row>
    <row r="89" spans="2:16" ht="15" customHeight="1" x14ac:dyDescent="0.25">
      <c r="B89" s="130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3"/>
    </row>
    <row r="90" spans="2:16" ht="15" customHeight="1" x14ac:dyDescent="0.25">
      <c r="B90" s="127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9"/>
    </row>
    <row r="91" spans="2:16" ht="15" customHeight="1" x14ac:dyDescent="0.25">
      <c r="B91" s="127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9"/>
    </row>
    <row r="92" spans="2:16" ht="15" customHeight="1" x14ac:dyDescent="0.25"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3"/>
    </row>
    <row r="93" spans="2:16" ht="15" customHeight="1" x14ac:dyDescent="0.25">
      <c r="B93" s="121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3"/>
    </row>
    <row r="94" spans="2:16" ht="15" customHeight="1" x14ac:dyDescent="0.25">
      <c r="B94" s="121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3"/>
    </row>
    <row r="95" spans="2:16" ht="15" customHeight="1" x14ac:dyDescent="0.25">
      <c r="B95" s="121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3"/>
    </row>
    <row r="96" spans="2:16" ht="15" customHeight="1" x14ac:dyDescent="0.25">
      <c r="B96" s="121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3"/>
    </row>
    <row r="97" spans="2:16" ht="15" customHeight="1" x14ac:dyDescent="0.25">
      <c r="B97" s="121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3"/>
    </row>
    <row r="98" spans="2:16" ht="15" customHeight="1" x14ac:dyDescent="0.25">
      <c r="B98" s="121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3"/>
    </row>
    <row r="99" spans="2:16" ht="15" customHeight="1" x14ac:dyDescent="0.2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2025-02-16T03:50:05Z</dcterms:modified>
</cp:coreProperties>
</file>