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3" i="1"/>
  <c r="D23" i="1" s="1"/>
  <c r="C25" i="1" s="1"/>
  <c r="H18" i="1" l="1"/>
  <c r="I18" i="1" s="1"/>
  <c r="J18" i="1" l="1"/>
  <c r="G18" i="1"/>
  <c r="J19" i="1" l="1"/>
  <c r="F18" i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<sst xmlns="http://schemas.openxmlformats.org/spreadsheetml/2006/main" count="213" uniqueCount="195">
  <si>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</si>
  <si>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</si>
  <si>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</si>
  <si>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</si>
  <si>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</si>
  <si>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</si>
  <si>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</si>
  <si>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</si>
  <si>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</si>
  <si>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</si>
  <si>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</si>
  <si>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</si>
  <si>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</si>
  <si>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</si>
  <si>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</si>
  <si>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</si>
  <si>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</si>
  <si>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</si>
  <si>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</si>
  <si>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</si>
  <si>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</si>
  <si>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</si>
  <si>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</si>
  <si>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</si>
  <si>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</si>
  <si>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</si>
  <si>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</si>
  <si>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</si>
  <si>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</si>
  <si>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</si>
  <si>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</si>
  <si>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</si>
  <si>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</si>
  <si>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</si>
  <si>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</si>
  <si>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</si>
  <si>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</si>
  <si>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</si>
  <si>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</si>
  <si>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</si>
  <si>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</si>
  <si>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</si>
  <si>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</si>
  <si>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</si>
  <si>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</si>
  <si>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</si>
  <si>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</si>
  <si>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</si>
  <si>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</si>
  <si>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</si>
  <si>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</si>
  <si>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</si>
  <si>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</si>
  <si>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</si>
  <si>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</si>
  <si>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</si>
  <si>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</si>
  <si>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</si>
  <si>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</si>
  <si>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</si>
  <si>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</si>
  <si>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</si>
  <si>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</si>
  <si>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</si>
  <si>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</si>
  <si>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</si>
  <si>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</si>
  <si>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</si>
  <si>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</si>
  <si>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</si>
  <si>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</si>
  <si>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</si>
  <si>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</si>
  <si>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</si>
  <si>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</si>
  <si>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</si>
  <si>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</si>
  <si>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</si>
  <si>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</si>
  <si>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</si>
  <si>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</si>
  <si>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</si>
  <si>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</si>
  <si>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</si>
  <si>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</si>
  <si>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</si>
  <si>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</si>
  <si>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</si>
  <si>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</si>
  <si>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</si>
  <si>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</si>
  <si>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</si>
  <si>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</si>
  <si>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</si>
  <si>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</si>
  <si>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</si>
  <si>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</si>
  <si>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</si>
  <si>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</si>
  <si>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</si>
  <si>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</si>
  <si>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</si>
  <si>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</si>
  <si>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</si>
  <si>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</si>
  <si>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</si>
  <si>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</si>
  <si>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</si>
  <si>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</si>
  <si>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</si>
  <si>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</si>
  <si>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</si>
  <si>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</si>
  <si>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</si>
  <si>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</si>
  <si>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</si>
  <si>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</si>
  <si>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</si>
  <si>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</si>
  <si>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</si>
  <si>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</si>
  <si>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</si>
  <si>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</si>
  <si>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</si>
  <si>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</si>
  <si>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</si>
  <si>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</si>
  <si>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</si>
  <si>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</si>
  <si>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</si>
  <si>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</si>
  <si>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</si>
  <si>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</si>
  <si>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</si>
  <si>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</si>
  <si>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</si>
  <si>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</si>
  <si>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</si>
  <si>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</si>
  <si>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</si>
  <si>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</si>
  <si>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</si>
  <si>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</si>
  <si>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</si>
  <si>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</si>
  <si>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</si>
  <si>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</si>
  <si>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</si>
  <si>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</si>
  <si>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</si>
  <si>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</si>
  <si>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</si>
  <si>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</si>
  <si>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</si>
  <si>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</si>
  <si>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</si>
  <si>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</si>
  <si>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</si>
  <si>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</si>
  <si>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</si>
  <si>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</si>
  <si>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</si>
  <si>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</si>
  <si>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</si>
  <si>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</si>
  <si>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</si>
  <si>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</si>
  <si>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</si>
  <si>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</si>
  <si>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</si>
  <si>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</si>
  <si>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</si>
  <si>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</si>
  <si>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</si>
  <si>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</si>
  <si>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</si>
  <si>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</si>
  <si>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</si>
  <si>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</si>
  <si>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</si>
  <si>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</si>
  <si>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</si>
  <si>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</si>
  <si>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KSP</t>
    <phoneticPr fontId="3" type="noConversion"/>
  </si>
  <si>
    <t xml:space="preserve">1) 방풍막 연결 </t>
    <phoneticPr fontId="3" type="noConversion"/>
  </si>
  <si>
    <t>E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</si>
  <si>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</si>
  <si>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</si>
  <si>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</si>
  <si>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김부진</t>
    <phoneticPr fontId="3" type="noConversion"/>
  </si>
  <si>
    <t>MMA</t>
    <phoneticPr fontId="3" type="noConversion"/>
  </si>
  <si>
    <t xml:space="preserve"> 20s/39k 20s/27k 28s/26k 44s/28k</t>
    <phoneticPr fontId="3" type="noConversion"/>
  </si>
  <si>
    <t>SE</t>
    <phoneticPr fontId="3" type="noConversion"/>
  </si>
  <si>
    <t>20s/29k 25s/27k 32s/26k 45s/26k 60s/25k</t>
    <phoneticPr fontId="3" type="noConversion"/>
  </si>
  <si>
    <t>I_003043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</si>
</sst>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7" sqref="H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8">
        <v>45681</v>
      </c>
      <c r="D3" s="199"/>
      <c r="E3" s="1"/>
      <c r="F3" s="1"/>
      <c r="G3" s="1"/>
      <c r="H3" s="1"/>
      <c r="I3" s="1"/>
      <c r="J3" s="1"/>
      <c r="K3" s="35" t="s">
        <v>2</v>
      </c>
      <c r="L3" s="200">
        <f>(P31-(P32+P33))/P31*100</f>
        <v>100</v>
      </c>
      <c r="M3" s="200"/>
      <c r="N3" s="35" t="s">
        <v>3</v>
      </c>
      <c r="O3" s="200">
        <f>(P31-P33)/P31*100</f>
        <v>100</v>
      </c>
      <c r="P3" s="200"/>
    </row>
    <row r="4" spans="2:16" ht="14.25" customHeight="1" x14ac:dyDescent="0.25">
      <c r="B4" s="23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6">
        <v>0.79166666666666663</v>
      </c>
      <c r="D9" s="127">
        <v>1.645</v>
      </c>
      <c r="E9" s="127">
        <v>22</v>
      </c>
      <c r="F9" s="127">
        <v>40</v>
      </c>
      <c r="G9" s="124" t="s">
        <v>192</v>
      </c>
      <c r="H9" s="127">
        <v>4</v>
      </c>
      <c r="I9" s="124">
        <v>19.3</v>
      </c>
      <c r="J9" s="12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7">
        <v>1.9</v>
      </c>
      <c r="E10" s="127">
        <v>19</v>
      </c>
      <c r="F10" s="127">
        <v>57</v>
      </c>
      <c r="G10" s="124" t="s">
        <v>185</v>
      </c>
      <c r="H10" s="127">
        <v>3.3</v>
      </c>
      <c r="I10" s="130"/>
      <c r="J10" s="12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2">
        <v>0.10416666666666667</v>
      </c>
      <c r="D11" s="133">
        <v>2</v>
      </c>
      <c r="E11" s="133">
        <v>16</v>
      </c>
      <c r="F11" s="133">
        <v>80</v>
      </c>
      <c r="G11" s="134" t="s">
        <v>185</v>
      </c>
      <c r="H11" s="135">
        <v>3.8</v>
      </c>
      <c r="I11" s="136"/>
      <c r="J11" s="137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1.8483333333333334</v>
      </c>
      <c r="E12" s="12">
        <f>AVERAGE(E9:E11)</f>
        <v>19</v>
      </c>
      <c r="F12" s="13">
        <f>AVERAGE(F9:F11)</f>
        <v>59</v>
      </c>
      <c r="G12" s="14"/>
      <c r="H12" s="15">
        <f>AVERAGE(H9:H11)</f>
        <v>3.6999999999999997</v>
      </c>
      <c r="I12" s="16"/>
      <c r="J12" s="17">
        <f>AVERAGE(J9:J11)</f>
        <v>1.3333333333333333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183</v>
      </c>
      <c r="G16" s="121" t="s">
        <v>190</v>
      </c>
      <c r="H16" s="121" t="s">
        <v>187</v>
      </c>
      <c r="I16" s="121" t="s">
        <v>188</v>
      </c>
      <c r="J16" s="121" t="s">
        <v>186</v>
      </c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0.69097222222222221</v>
      </c>
      <c r="D17" s="120">
        <v>0.69513888888888886</v>
      </c>
      <c r="E17" s="120">
        <v>0.77083333333333337</v>
      </c>
      <c r="F17" s="120">
        <v>0.79513888888888884</v>
      </c>
      <c r="G17" s="138">
        <v>0.89236111111111116</v>
      </c>
      <c r="H17" s="138">
        <v>4.1666666666666664E-2</v>
      </c>
      <c r="I17" s="138">
        <v>0.1076388888888889</v>
      </c>
      <c r="J17" s="138">
        <v>0.12847222222222224</v>
      </c>
      <c r="K17" s="101"/>
      <c r="L17" s="101"/>
      <c r="M17" s="101"/>
      <c r="N17" s="101"/>
      <c r="O17" s="101"/>
      <c r="P17" s="120">
        <v>0.13402777777777777</v>
      </c>
    </row>
    <row r="18" spans="2:16" ht="14.1" customHeight="1" x14ac:dyDescent="0.25">
      <c r="B18" s="24" t="s">
        <v>43</v>
      </c>
      <c r="C18" s="121">
        <v>3014</v>
      </c>
      <c r="D18" s="121">
        <f>C18+1</f>
        <v>3015</v>
      </c>
      <c r="E18" s="121">
        <f t="shared" ref="E18" si="0">D19+1</f>
        <v>3029</v>
      </c>
      <c r="F18" s="121">
        <f>E19+1</f>
        <v>3043</v>
      </c>
      <c r="G18" s="121">
        <f>F19+1</f>
        <v>3106</v>
      </c>
      <c r="H18" s="121">
        <f>G19+1</f>
        <v>3174</v>
      </c>
      <c r="I18" s="121">
        <f t="shared" ref="I18:J18" si="1">H19+1</f>
        <v>3209</v>
      </c>
      <c r="J18" s="121">
        <f t="shared" si="1"/>
        <v>3222</v>
      </c>
      <c r="K18" s="100"/>
      <c r="L18" s="101"/>
      <c r="M18" s="101"/>
      <c r="N18" s="101"/>
      <c r="O18" s="101"/>
      <c r="P18" s="121">
        <f>MAX(C18:O19)+1</f>
        <v>3227</v>
      </c>
    </row>
    <row r="19" spans="2:16" ht="14.1" customHeight="1" thickBot="1" x14ac:dyDescent="0.3">
      <c r="B19" s="9" t="s">
        <v>44</v>
      </c>
      <c r="C19" s="83"/>
      <c r="D19" s="121">
        <v>3028</v>
      </c>
      <c r="E19" s="129">
        <v>3042</v>
      </c>
      <c r="F19" s="129">
        <v>3105</v>
      </c>
      <c r="G19" s="129">
        <v>3173</v>
      </c>
      <c r="H19" s="129">
        <v>3208</v>
      </c>
      <c r="I19" s="129">
        <v>3221</v>
      </c>
      <c r="J19" s="129">
        <f t="shared" ref="J19" si="2">J18+4</f>
        <v>3226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3">IF(ISNUMBER(E18),E19-E18+1,"")</f>
        <v>14</v>
      </c>
      <c r="F20" s="89">
        <f t="shared" si="3"/>
        <v>63</v>
      </c>
      <c r="G20" s="89">
        <f t="shared" si="3"/>
        <v>68</v>
      </c>
      <c r="H20" s="89">
        <f t="shared" si="3"/>
        <v>35</v>
      </c>
      <c r="I20" s="89">
        <f t="shared" si="3"/>
        <v>13</v>
      </c>
      <c r="J20" s="89">
        <f t="shared" si="3"/>
        <v>5</v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22">
        <f>D18+5</f>
        <v>3020</v>
      </c>
      <c r="D23" s="122">
        <f>C23+3</f>
        <v>3023</v>
      </c>
      <c r="E23" s="123" t="s">
        <v>181</v>
      </c>
      <c r="F23" s="208" t="s">
        <v>191</v>
      </c>
      <c r="G23" s="208"/>
      <c r="H23" s="208"/>
      <c r="I23" s="208"/>
      <c r="J23" s="140"/>
      <c r="K23" s="140"/>
      <c r="L23" s="124" t="s">
        <v>50</v>
      </c>
      <c r="M23" s="208" t="s">
        <v>179</v>
      </c>
      <c r="N23" s="208"/>
      <c r="O23" s="208"/>
      <c r="P23" s="208"/>
    </row>
    <row r="24" spans="2:16" ht="13.5" customHeight="1" x14ac:dyDescent="0.25">
      <c r="B24" s="209"/>
      <c r="C24" s="125"/>
      <c r="D24" s="125"/>
      <c r="E24" s="124" t="s">
        <v>177</v>
      </c>
      <c r="F24" s="208" t="s">
        <v>179</v>
      </c>
      <c r="G24" s="208"/>
      <c r="H24" s="208"/>
      <c r="I24" s="208"/>
      <c r="J24" s="140"/>
      <c r="K24" s="140"/>
      <c r="L24" s="124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25">
        <f>D23+1</f>
        <v>3024</v>
      </c>
      <c r="D25" s="125">
        <f>C25+4</f>
        <v>3028</v>
      </c>
      <c r="E25" s="124" t="s">
        <v>51</v>
      </c>
      <c r="F25" s="208" t="s">
        <v>193</v>
      </c>
      <c r="G25" s="208"/>
      <c r="H25" s="208"/>
      <c r="I25" s="208"/>
      <c r="J25" s="140"/>
      <c r="K25" s="140"/>
      <c r="L25" s="124" t="s">
        <v>180</v>
      </c>
      <c r="M25" s="208" t="s">
        <v>179</v>
      </c>
      <c r="N25" s="208"/>
      <c r="O25" s="208"/>
      <c r="P25" s="208"/>
    </row>
    <row r="26" spans="2:16" ht="13.5" customHeight="1" x14ac:dyDescent="0.25">
      <c r="B26" s="209"/>
      <c r="C26" s="125"/>
      <c r="D26" s="125"/>
      <c r="E26" s="124" t="s">
        <v>50</v>
      </c>
      <c r="F26" s="208" t="s">
        <v>179</v>
      </c>
      <c r="G26" s="208"/>
      <c r="H26" s="208"/>
      <c r="I26" s="208"/>
      <c r="J26" s="140"/>
      <c r="K26" s="140"/>
      <c r="L26" s="124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52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>
        <v>8.3333333333333329E-2</v>
      </c>
      <c r="E30" s="112">
        <v>6.25E-2</v>
      </c>
      <c r="F30" s="112">
        <v>0.14930555555555555</v>
      </c>
      <c r="G30" s="112"/>
      <c r="H30" s="112"/>
      <c r="I30" s="112"/>
      <c r="J30" s="112"/>
      <c r="K30" s="113"/>
      <c r="L30" s="112"/>
      <c r="M30" s="112"/>
      <c r="N30" s="112"/>
      <c r="O30" s="112"/>
      <c r="P30" s="94">
        <f>SUM(C30:J30,L30:N30)</f>
        <v>0.29513888888888884</v>
      </c>
    </row>
    <row r="31" spans="2:16" ht="14.1" customHeight="1" x14ac:dyDescent="0.25">
      <c r="B31" s="25" t="s">
        <v>171</v>
      </c>
      <c r="C31" s="117"/>
      <c r="D31" s="139">
        <v>9.7222222222222224E-2</v>
      </c>
      <c r="E31" s="139">
        <v>6.25E-2</v>
      </c>
      <c r="F31" s="131">
        <v>0.14930555555555555</v>
      </c>
      <c r="G31" s="131"/>
      <c r="H31" s="131"/>
      <c r="I31" s="131"/>
      <c r="J31" s="131"/>
      <c r="K31" s="131">
        <v>4.1666666666666664E-2</v>
      </c>
      <c r="L31" s="131"/>
      <c r="M31" s="131"/>
      <c r="N31" s="131"/>
      <c r="O31" s="118"/>
      <c r="P31" s="94">
        <f>SUM(C31:N31)</f>
        <v>0.35069444444444448</v>
      </c>
    </row>
    <row r="32" spans="2:16" ht="14.1" customHeight="1" x14ac:dyDescent="0.25">
      <c r="B32" s="25" t="s">
        <v>67</v>
      </c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4">D31-D32-D33</f>
        <v>9.7222222222222224E-2</v>
      </c>
      <c r="E34" s="84">
        <f t="shared" si="4"/>
        <v>6.25E-2</v>
      </c>
      <c r="F34" s="84">
        <f t="shared" si="4"/>
        <v>0.14930555555555555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4.1666666666666664E-2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98"/>
      <c r="P34" s="99">
        <f t="shared" si="4"/>
        <v>0.35069444444444448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2" t="s">
        <v>194</v>
      </c>
      <c r="D36" s="192"/>
      <c r="E36" s="196"/>
      <c r="F36" s="196"/>
      <c r="G36" s="196"/>
      <c r="H36" s="196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4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4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4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4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91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05"/>
      <c r="E53" s="105"/>
      <c r="F53" s="105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05"/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0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-150.25399999999999</v>
      </c>
      <c r="D72" s="225">
        <v>-153.678</v>
      </c>
      <c r="E72" s="76" t="s">
        <v>120</v>
      </c>
      <c r="F72" s="90">
        <v>24</v>
      </c>
      <c r="G72" s="221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-130.90600000000001</v>
      </c>
      <c r="D73" s="225">
        <v>-138.59700000000001</v>
      </c>
      <c r="E73" s="77" t="s">
        <v>124</v>
      </c>
      <c r="F73" s="91">
        <v>28</v>
      </c>
      <c r="G73" s="222">
        <v>40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-209.16</v>
      </c>
      <c r="D74" s="225">
        <v>-211.04</v>
      </c>
      <c r="E74" s="77" t="s">
        <v>129</v>
      </c>
      <c r="F74" s="95">
        <v>10</v>
      </c>
      <c r="G74" s="22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-106.687</v>
      </c>
      <c r="D75" s="225">
        <v>-112.66</v>
      </c>
      <c r="E75" s="77" t="s">
        <v>134</v>
      </c>
      <c r="F75" s="95">
        <v>50</v>
      </c>
      <c r="G75" s="223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29.132000000000001</v>
      </c>
      <c r="D76" s="225">
        <v>25.742000000000001</v>
      </c>
      <c r="E76" s="77" t="s">
        <v>139</v>
      </c>
      <c r="F76" s="95">
        <v>40</v>
      </c>
      <c r="G76" s="223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34.228999999999999</v>
      </c>
      <c r="D77" s="225">
        <v>30.341000000000001</v>
      </c>
      <c r="E77" s="77" t="s">
        <v>144</v>
      </c>
      <c r="F77" s="95">
        <v>160</v>
      </c>
      <c r="G77" s="22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24.963999999999999</v>
      </c>
      <c r="D78" s="225">
        <v>21.89</v>
      </c>
      <c r="E78" s="77" t="s">
        <v>149</v>
      </c>
      <c r="F78" s="92"/>
      <c r="G78" s="22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25.798999999999999</v>
      </c>
      <c r="D79" s="225">
        <v>22.693999999999999</v>
      </c>
      <c r="E79" s="76" t="s">
        <v>154</v>
      </c>
      <c r="F79" s="90">
        <v>31</v>
      </c>
      <c r="G79" s="221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3.43E-5</v>
      </c>
      <c r="D80" s="226">
        <v>3.3200000000000001E-5</v>
      </c>
      <c r="E80" s="77" t="s">
        <v>159</v>
      </c>
      <c r="F80" s="91">
        <v>20</v>
      </c>
      <c r="G80" s="222">
        <v>76.3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1" t="s">
        <v>163</v>
      </c>
      <c r="C84" s="201"/>
    </row>
    <row r="85" spans="2:16" ht="15" customHeight="1" x14ac:dyDescent="0.25">
      <c r="B85" s="202" t="s">
        <v>184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17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2025-01-25T03:18:40Z</dcterms:modified>
</cp:coreProperties>
</file>