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K25" i="1"/>
  <c r="K23" i="1"/>
  <c r="J23" i="1"/>
  <c r="G18" i="1" l="1"/>
  <c r="H18" i="1" s="1"/>
  <c r="H19" i="1" s="1"/>
  <c r="I18" i="1" l="1"/>
  <c r="J25" i="1" s="1"/>
  <c r="F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<sst xmlns="http://schemas.openxmlformats.org/spreadsheetml/2006/main" count="211" uniqueCount="195">
  <si>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</si>
  <si>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</si>
  <si>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</si>
  <si>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</si>
  <si>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</si>
  <si>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</si>
  <si>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</si>
  <si>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</si>
  <si>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</si>
  <si>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</si>
  <si>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</si>
  <si>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</si>
  <si>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</si>
  <si>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</si>
  <si>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</si>
  <si>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</si>
  <si>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</si>
  <si>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</si>
  <si>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</si>
  <si>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</si>
  <si>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</si>
  <si>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</si>
  <si>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</si>
  <si>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</si>
  <si>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</si>
  <si>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</si>
  <si>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</si>
  <si>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</si>
  <si>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</si>
  <si>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</si>
  <si>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</si>
  <si>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</si>
  <si>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</si>
  <si>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</si>
  <si>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</si>
  <si>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</si>
  <si>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</si>
  <si>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</si>
  <si>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</si>
  <si>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</si>
  <si>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</si>
  <si>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</si>
  <si>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</si>
  <si>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</si>
  <si>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</si>
  <si>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</si>
  <si>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</si>
  <si>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</si>
  <si>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</si>
  <si>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</si>
  <si>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</si>
  <si>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</si>
  <si>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</si>
  <si>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</si>
  <si>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</si>
  <si>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</si>
  <si>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</si>
  <si>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</si>
  <si>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</si>
  <si>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</si>
  <si>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</si>
  <si>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</si>
  <si>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</si>
  <si>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</si>
  <si>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</si>
  <si>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</si>
  <si>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</si>
  <si>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</si>
  <si>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</si>
  <si>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</si>
  <si>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</si>
  <si>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</si>
  <si>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</si>
  <si>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</si>
  <si>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</si>
  <si>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</si>
  <si>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</si>
  <si>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</si>
  <si>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</si>
  <si>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</si>
  <si>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</si>
  <si>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</si>
  <si>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</si>
  <si>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</si>
  <si>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</si>
  <si>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</si>
  <si>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</si>
  <si>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</si>
  <si>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</si>
  <si>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</si>
  <si>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</si>
  <si>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</si>
  <si>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</si>
  <si>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</si>
  <si>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</si>
  <si>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</si>
  <si>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</si>
  <si>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</si>
  <si>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</si>
  <si>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</si>
  <si>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</si>
  <si>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</si>
  <si>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</si>
  <si>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</si>
  <si>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</si>
  <si>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</si>
  <si>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</si>
  <si>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</si>
  <si>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</si>
  <si>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</si>
  <si>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</si>
  <si>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</si>
  <si>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</si>
  <si>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</si>
  <si>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</si>
  <si>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</si>
  <si>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</si>
  <si>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</si>
  <si>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</si>
  <si>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</si>
  <si>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</si>
  <si>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</si>
  <si>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</si>
  <si>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</si>
  <si>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</si>
  <si>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</si>
  <si>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</si>
  <si>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</si>
  <si>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</si>
  <si>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</si>
  <si>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</si>
  <si>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</si>
  <si>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</si>
  <si>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</si>
  <si>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</si>
  <si>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</si>
  <si>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</si>
  <si>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</si>
  <si>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</si>
  <si>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</si>
  <si>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</si>
  <si>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</si>
  <si>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</si>
  <si>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</si>
  <si>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</si>
  <si>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</si>
  <si>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</si>
  <si>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</si>
  <si>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</si>
  <si>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</si>
  <si>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</si>
  <si>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</si>
  <si>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</si>
  <si>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</si>
  <si>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</si>
  <si>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</si>
  <si>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</si>
  <si>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</si>
  <si>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</si>
  <si>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</si>
  <si>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</si>
  <si>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</si>
  <si>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</si>
  <si>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</si>
  <si>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</si>
  <si>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</si>
  <si>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</si>
  <si>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</si>
  <si>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</si>
  <si>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</si>
  <si>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</si>
  <si>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</si>
  <si>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</si>
  <si>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</si>
  <si>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</si>
  <si>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</si>
  <si>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</si>
  <si>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</si>
  <si>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</si>
  <si>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</si>
  <si>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</si>
  <si>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</si>
  <si>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</si>
  <si>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</si>
  <si>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TMT</t>
    <phoneticPr fontId="3" type="noConversion"/>
  </si>
  <si>
    <t>ENG-DIR</t>
    <phoneticPr fontId="3" type="noConversion"/>
  </si>
  <si>
    <t>SW</t>
    <phoneticPr fontId="3" type="noConversion"/>
  </si>
  <si>
    <t>1) 방풍막 연결 (돔셔터 소음 문제로)</t>
    <phoneticPr fontId="3" type="noConversion"/>
  </si>
  <si>
    <t>E</t>
    <phoneticPr fontId="3" type="noConversion"/>
  </si>
  <si>
    <t>KSP</t>
    <phoneticPr fontId="3" type="noConversion"/>
  </si>
  <si>
    <t xml:space="preserve"> 20s/39k 20s/26k 28s/25k 42s/25k</t>
    <phoneticPr fontId="3" type="noConversion"/>
  </si>
  <si>
    <t xml:space="preserve"> 20s/31k 24s/29k 28s/25k 40s/27k 55s/28k</t>
    <phoneticPr fontId="3" type="noConversion"/>
  </si>
  <si>
    <t>E</t>
    <phoneticPr fontId="3" type="noConversion"/>
  </si>
  <si>
    <t>60s/16k 60s/23k 43s/22k 35s/22k 27s/23k</t>
    <phoneticPr fontId="3" type="noConversion"/>
  </si>
  <si>
    <t>60s/15k 60s/22k 45s/25k 31s/24k 22s/25k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</si>
</sst>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2" sqref="E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45659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100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1.75</v>
      </c>
      <c r="E9" s="128">
        <v>22</v>
      </c>
      <c r="F9" s="128">
        <v>16</v>
      </c>
      <c r="G9" s="127" t="s">
        <v>186</v>
      </c>
      <c r="H9" s="128">
        <v>1.3</v>
      </c>
      <c r="I9" s="127">
        <v>11.6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0.93055555555555547</v>
      </c>
      <c r="D10" s="128">
        <v>1.42</v>
      </c>
      <c r="E10" s="128">
        <v>19</v>
      </c>
      <c r="F10" s="128">
        <v>41</v>
      </c>
      <c r="G10" s="127" t="s">
        <v>192</v>
      </c>
      <c r="H10" s="128">
        <v>1.9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9.0277777777777776E-2</v>
      </c>
      <c r="D11" s="217">
        <v>1.5</v>
      </c>
      <c r="E11" s="217">
        <v>16</v>
      </c>
      <c r="F11" s="217">
        <v>49</v>
      </c>
      <c r="G11" s="127" t="s">
        <v>188</v>
      </c>
      <c r="H11" s="128">
        <v>1.3</v>
      </c>
      <c r="I11" s="218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1.5566666666666666</v>
      </c>
      <c r="E12" s="12">
        <f>AVERAGE(E9:E11)</f>
        <v>19</v>
      </c>
      <c r="F12" s="13">
        <f>AVERAGE(F9:F11)</f>
        <v>35.333333333333336</v>
      </c>
      <c r="G12" s="14"/>
      <c r="H12" s="15">
        <f>AVERAGE(H9:H11)</f>
        <v>1.5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189</v>
      </c>
      <c r="G16" s="123" t="s">
        <v>185</v>
      </c>
      <c r="H16" s="123" t="s">
        <v>184</v>
      </c>
      <c r="I16" s="123" t="s">
        <v>178</v>
      </c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0.71666666666666667</v>
      </c>
      <c r="D17" s="122">
        <v>0.72083333333333333</v>
      </c>
      <c r="E17" s="122">
        <v>0.78472222222222221</v>
      </c>
      <c r="F17" s="122">
        <v>0.8041666666666667</v>
      </c>
      <c r="G17" s="122">
        <v>0.88750000000000007</v>
      </c>
      <c r="H17" s="122">
        <v>9.0277777777777776E-2</v>
      </c>
      <c r="I17" s="122">
        <v>0.10902777777777778</v>
      </c>
      <c r="J17" s="101"/>
      <c r="K17" s="101"/>
      <c r="L17" s="101"/>
      <c r="M17" s="101"/>
      <c r="N17" s="101"/>
      <c r="O17" s="101"/>
      <c r="P17" s="122">
        <v>0.12708333333333333</v>
      </c>
    </row>
    <row r="18" spans="2:16" ht="14.1" customHeight="1" x14ac:dyDescent="0.25">
      <c r="B18" s="24" t="s">
        <v>43</v>
      </c>
      <c r="C18" s="123">
        <v>64231</v>
      </c>
      <c r="D18" s="123">
        <f>C18+1</f>
        <v>64232</v>
      </c>
      <c r="E18" s="123">
        <f t="shared" ref="E18" si="0">D19+1</f>
        <v>64246</v>
      </c>
      <c r="F18" s="123">
        <f t="shared" ref="F18" si="1">E19+1</f>
        <v>64259</v>
      </c>
      <c r="G18" s="123">
        <f>F19+1</f>
        <v>64313</v>
      </c>
      <c r="H18" s="123">
        <f>G19+1</f>
        <v>64454</v>
      </c>
      <c r="I18" s="123">
        <f>H19+1</f>
        <v>64467</v>
      </c>
      <c r="J18" s="101"/>
      <c r="K18" s="101"/>
      <c r="L18" s="101"/>
      <c r="M18" s="101"/>
      <c r="N18" s="101"/>
      <c r="O18" s="101"/>
      <c r="P18" s="123">
        <f>MAX(C18:O19)+1</f>
        <v>64482</v>
      </c>
    </row>
    <row r="19" spans="2:16" ht="14.1" customHeight="1" thickBot="1" x14ac:dyDescent="0.3">
      <c r="B19" s="9" t="s">
        <v>44</v>
      </c>
      <c r="C19" s="83"/>
      <c r="D19" s="123">
        <v>64245</v>
      </c>
      <c r="E19" s="130">
        <v>64258</v>
      </c>
      <c r="F19" s="130">
        <v>64312</v>
      </c>
      <c r="G19" s="130">
        <v>64453</v>
      </c>
      <c r="H19" s="130">
        <f>H18+12</f>
        <v>64466</v>
      </c>
      <c r="I19" s="130">
        <v>64481</v>
      </c>
      <c r="J19" s="130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13</v>
      </c>
      <c r="F20" s="89">
        <f t="shared" si="2"/>
        <v>54</v>
      </c>
      <c r="G20" s="89">
        <f t="shared" si="2"/>
        <v>141</v>
      </c>
      <c r="H20" s="89">
        <f t="shared" si="2"/>
        <v>13</v>
      </c>
      <c r="I20" s="89">
        <f t="shared" si="2"/>
        <v>15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124">
        <f>D18+5</f>
        <v>64237</v>
      </c>
      <c r="D23" s="124">
        <f>C23+3</f>
        <v>64240</v>
      </c>
      <c r="E23" s="125" t="s">
        <v>181</v>
      </c>
      <c r="F23" s="202" t="s">
        <v>190</v>
      </c>
      <c r="G23" s="202"/>
      <c r="H23" s="202"/>
      <c r="I23" s="202"/>
      <c r="J23" s="134">
        <f>I18+5</f>
        <v>64472</v>
      </c>
      <c r="K23" s="134">
        <f>J23+4</f>
        <v>64476</v>
      </c>
      <c r="L23" s="127" t="s">
        <v>50</v>
      </c>
      <c r="M23" s="202" t="s">
        <v>193</v>
      </c>
      <c r="N23" s="202"/>
      <c r="O23" s="202"/>
      <c r="P23" s="202"/>
    </row>
    <row r="24" spans="2:16" ht="13.5" customHeight="1" x14ac:dyDescent="0.25">
      <c r="B24" s="203"/>
      <c r="C24" s="126"/>
      <c r="D24" s="126"/>
      <c r="E24" s="127" t="s">
        <v>177</v>
      </c>
      <c r="F24" s="202" t="s">
        <v>179</v>
      </c>
      <c r="G24" s="202"/>
      <c r="H24" s="202"/>
      <c r="I24" s="202"/>
      <c r="J24" s="134"/>
      <c r="K24" s="134"/>
      <c r="L24" s="127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203"/>
      <c r="C25" s="126">
        <f>D23+1</f>
        <v>64241</v>
      </c>
      <c r="D25" s="126">
        <f>C25+4</f>
        <v>64245</v>
      </c>
      <c r="E25" s="127" t="s">
        <v>51</v>
      </c>
      <c r="F25" s="202" t="s">
        <v>191</v>
      </c>
      <c r="G25" s="202"/>
      <c r="H25" s="202"/>
      <c r="I25" s="202"/>
      <c r="J25" s="134">
        <f>K23+1</f>
        <v>64477</v>
      </c>
      <c r="K25" s="134">
        <f>J25+4</f>
        <v>64481</v>
      </c>
      <c r="L25" s="127" t="s">
        <v>180</v>
      </c>
      <c r="M25" s="202" t="s">
        <v>194</v>
      </c>
      <c r="N25" s="202"/>
      <c r="O25" s="202"/>
      <c r="P25" s="202"/>
    </row>
    <row r="26" spans="2:16" ht="13.5" customHeight="1" x14ac:dyDescent="0.25">
      <c r="B26" s="203"/>
      <c r="C26" s="126"/>
      <c r="D26" s="126"/>
      <c r="E26" s="127" t="s">
        <v>50</v>
      </c>
      <c r="F26" s="202" t="s">
        <v>179</v>
      </c>
      <c r="G26" s="202"/>
      <c r="H26" s="202"/>
      <c r="I26" s="202"/>
      <c r="J26" s="134"/>
      <c r="K26" s="134"/>
      <c r="L26" s="127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>
        <v>8.3333333333333329E-2</v>
      </c>
      <c r="E30" s="110"/>
      <c r="F30" s="110"/>
      <c r="G30" s="110"/>
      <c r="H30" s="110"/>
      <c r="I30" s="110"/>
      <c r="J30" s="110"/>
      <c r="K30" s="111"/>
      <c r="L30" s="110"/>
      <c r="M30" s="110"/>
      <c r="N30" s="110"/>
      <c r="O30" s="110">
        <v>0.18819444444444444</v>
      </c>
      <c r="P30" s="94">
        <f>SUM(C30:J30,L30:N30)</f>
        <v>8.3333333333333329E-2</v>
      </c>
    </row>
    <row r="31" spans="2:16" ht="14.1" customHeight="1" x14ac:dyDescent="0.25">
      <c r="B31" s="25" t="s">
        <v>171</v>
      </c>
      <c r="C31" s="112"/>
      <c r="D31" s="215">
        <v>8.3333333333333329E-2</v>
      </c>
      <c r="E31" s="114"/>
      <c r="F31" s="114"/>
      <c r="G31" s="114"/>
      <c r="H31" s="114"/>
      <c r="I31" s="114"/>
      <c r="J31" s="114"/>
      <c r="K31" s="215">
        <v>4.1666666666666664E-2</v>
      </c>
      <c r="L31" s="114"/>
      <c r="M31" s="114"/>
      <c r="N31" s="215">
        <v>0.20277777777777781</v>
      </c>
      <c r="O31" s="115"/>
      <c r="P31" s="94">
        <f>SUM(C31:N31)</f>
        <v>0.32777777777777783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8.3333333333333329E-2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4.1666666666666664E-2</v>
      </c>
      <c r="L34" s="84">
        <f t="shared" si="3"/>
        <v>0</v>
      </c>
      <c r="M34" s="84">
        <f t="shared" si="3"/>
        <v>0</v>
      </c>
      <c r="N34" s="84">
        <f t="shared" si="3"/>
        <v>0.20277777777777781</v>
      </c>
      <c r="O34" s="98"/>
      <c r="P34" s="99">
        <f t="shared" si="3"/>
        <v>0.32777777777777783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187"/>
      <c r="D36" s="187"/>
      <c r="E36" s="187"/>
      <c r="F36" s="187"/>
      <c r="G36" s="187"/>
      <c r="H36" s="187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70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85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168</v>
      </c>
      <c r="C53" s="167"/>
      <c r="D53" s="108"/>
      <c r="E53" s="105"/>
      <c r="F53" s="105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167</v>
      </c>
      <c r="C54" s="169"/>
      <c r="D54" s="169"/>
      <c r="E54" s="169"/>
      <c r="F54" s="105"/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78</v>
      </c>
      <c r="C59" s="136"/>
      <c r="D59" s="32" t="b">
        <v>1</v>
      </c>
      <c r="E59" s="135" t="s">
        <v>79</v>
      </c>
      <c r="F59" s="136"/>
      <c r="G59" s="32" t="b">
        <v>1</v>
      </c>
      <c r="H59" s="143" t="s">
        <v>80</v>
      </c>
      <c r="I59" s="136"/>
      <c r="J59" s="32" t="b">
        <v>1</v>
      </c>
      <c r="K59" s="143" t="s">
        <v>81</v>
      </c>
      <c r="L59" s="136"/>
      <c r="M59" s="32" t="b">
        <v>1</v>
      </c>
      <c r="N59" s="144" t="s">
        <v>82</v>
      </c>
      <c r="O59" s="136"/>
      <c r="P59" s="32" t="b">
        <v>1</v>
      </c>
    </row>
    <row r="60" spans="2:16" ht="20.100000000000001" customHeight="1" x14ac:dyDescent="0.25">
      <c r="B60" s="135" t="s">
        <v>83</v>
      </c>
      <c r="C60" s="136"/>
      <c r="D60" s="32" t="b">
        <v>1</v>
      </c>
      <c r="E60" s="135" t="s">
        <v>84</v>
      </c>
      <c r="F60" s="136"/>
      <c r="G60" s="32" t="b">
        <v>1</v>
      </c>
      <c r="H60" s="143" t="s">
        <v>85</v>
      </c>
      <c r="I60" s="136"/>
      <c r="J60" s="32" t="b">
        <v>1</v>
      </c>
      <c r="K60" s="143" t="s">
        <v>86</v>
      </c>
      <c r="L60" s="136"/>
      <c r="M60" s="32" t="b">
        <v>1</v>
      </c>
      <c r="N60" s="144" t="s">
        <v>87</v>
      </c>
      <c r="O60" s="136"/>
      <c r="P60" s="32" t="b">
        <v>1</v>
      </c>
    </row>
    <row r="61" spans="2:16" ht="20.100000000000001" customHeight="1" x14ac:dyDescent="0.25">
      <c r="B61" s="135" t="s">
        <v>88</v>
      </c>
      <c r="C61" s="136"/>
      <c r="D61" s="32" t="b">
        <v>1</v>
      </c>
      <c r="E61" s="135" t="s">
        <v>89</v>
      </c>
      <c r="F61" s="136"/>
      <c r="G61" s="32" t="b">
        <v>1</v>
      </c>
      <c r="H61" s="143" t="s">
        <v>90</v>
      </c>
      <c r="I61" s="136"/>
      <c r="J61" s="32" t="b">
        <v>1</v>
      </c>
      <c r="K61" s="143" t="s">
        <v>91</v>
      </c>
      <c r="L61" s="136"/>
      <c r="M61" s="32" t="b">
        <v>1</v>
      </c>
      <c r="N61" s="144" t="s">
        <v>92</v>
      </c>
      <c r="O61" s="136"/>
      <c r="P61" s="32" t="b">
        <v>1</v>
      </c>
    </row>
    <row r="62" spans="2:16" ht="20.100000000000001" customHeight="1" x14ac:dyDescent="0.25">
      <c r="B62" s="143" t="s">
        <v>90</v>
      </c>
      <c r="C62" s="136"/>
      <c r="D62" s="32" t="b">
        <v>1</v>
      </c>
      <c r="E62" s="135" t="s">
        <v>93</v>
      </c>
      <c r="F62" s="136"/>
      <c r="G62" s="32" t="b">
        <v>1</v>
      </c>
      <c r="H62" s="143" t="s">
        <v>94</v>
      </c>
      <c r="I62" s="136"/>
      <c r="J62" s="32" t="b">
        <v>0</v>
      </c>
      <c r="K62" s="143" t="s">
        <v>95</v>
      </c>
      <c r="L62" s="136"/>
      <c r="M62" s="32" t="b">
        <v>1</v>
      </c>
      <c r="N62" s="144" t="s">
        <v>85</v>
      </c>
      <c r="O62" s="136"/>
      <c r="P62" s="32" t="b">
        <v>1</v>
      </c>
    </row>
    <row r="63" spans="2:16" ht="20.100000000000001" customHeight="1" x14ac:dyDescent="0.25">
      <c r="B63" s="143" t="s">
        <v>96</v>
      </c>
      <c r="C63" s="136"/>
      <c r="D63" s="32" t="b">
        <v>1</v>
      </c>
      <c r="E63" s="135" t="s">
        <v>97</v>
      </c>
      <c r="F63" s="136"/>
      <c r="G63" s="32" t="b">
        <v>1</v>
      </c>
      <c r="H63" s="37"/>
      <c r="I63" s="38"/>
      <c r="J63" s="39"/>
      <c r="K63" s="143" t="s">
        <v>98</v>
      </c>
      <c r="L63" s="136"/>
      <c r="M63" s="32" t="b">
        <v>1</v>
      </c>
      <c r="N63" s="144" t="s">
        <v>166</v>
      </c>
      <c r="O63" s="136"/>
      <c r="P63" s="32" t="b">
        <v>1</v>
      </c>
    </row>
    <row r="64" spans="2:16" ht="20.100000000000001" customHeight="1" x14ac:dyDescent="0.25">
      <c r="B64" s="143" t="s">
        <v>99</v>
      </c>
      <c r="C64" s="136"/>
      <c r="D64" s="32" t="b">
        <v>0</v>
      </c>
      <c r="E64" s="135" t="s">
        <v>100</v>
      </c>
      <c r="F64" s="136"/>
      <c r="G64" s="32" t="b">
        <v>1</v>
      </c>
      <c r="H64" s="40"/>
      <c r="I64" s="41"/>
      <c r="J64" s="42"/>
      <c r="K64" s="145" t="s">
        <v>101</v>
      </c>
      <c r="L64" s="14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5" t="s">
        <v>164</v>
      </c>
      <c r="F65" s="13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7" t="s">
        <v>107</v>
      </c>
      <c r="C69" s="137"/>
      <c r="D69" s="50"/>
      <c r="E69" s="50"/>
      <c r="F69" s="139" t="s">
        <v>108</v>
      </c>
      <c r="G69" s="141" t="s">
        <v>109</v>
      </c>
      <c r="H69" s="50"/>
      <c r="I69" s="137" t="s">
        <v>110</v>
      </c>
      <c r="J69" s="13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8"/>
      <c r="C70" s="138"/>
      <c r="D70" s="54"/>
      <c r="E70" s="55"/>
      <c r="F70" s="140"/>
      <c r="G70" s="142"/>
      <c r="H70" s="56"/>
      <c r="I70" s="138"/>
      <c r="J70" s="13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-151.16300000000001</v>
      </c>
      <c r="D72" s="223">
        <v>-154.34299999999999</v>
      </c>
      <c r="E72" s="76" t="s">
        <v>120</v>
      </c>
      <c r="F72" s="90">
        <v>21</v>
      </c>
      <c r="G72" s="219">
        <v>19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-132.64099999999999</v>
      </c>
      <c r="D73" s="223">
        <f>-139.034</f>
        <v>-139.03399999999999</v>
      </c>
      <c r="E73" s="77" t="s">
        <v>124</v>
      </c>
      <c r="F73" s="91">
        <v>18</v>
      </c>
      <c r="G73" s="220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-210.18700000000001</v>
      </c>
      <c r="D74" s="223">
        <v>-211.53700000000001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-109.056</v>
      </c>
      <c r="D75" s="223">
        <v>-112.723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28.198</v>
      </c>
      <c r="D76" s="223">
        <v>23.914000000000001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33.209000000000003</v>
      </c>
      <c r="D77" s="223">
        <v>28.355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24.123999999999999</v>
      </c>
      <c r="D78" s="223">
        <v>19.952999999999999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24.923999999999999</v>
      </c>
      <c r="D79" s="223">
        <v>20.786000000000001</v>
      </c>
      <c r="E79" s="76" t="s">
        <v>154</v>
      </c>
      <c r="F79" s="90">
        <v>27</v>
      </c>
      <c r="G79" s="219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3.1300000000000002E-5</v>
      </c>
      <c r="D80" s="224">
        <v>3.0499999999999999E-5</v>
      </c>
      <c r="E80" s="77" t="s">
        <v>159</v>
      </c>
      <c r="F80" s="91">
        <v>10</v>
      </c>
      <c r="G80" s="220">
        <v>51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187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</row>
    <row r="89" spans="2:16" ht="15" customHeight="1" x14ac:dyDescent="0.25">
      <c r="B89" s="211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5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2025-01-03T03:08:52Z</dcterms:modified>
</cp:coreProperties>
</file>