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5" i="1"/>
  <c r="J23" i="1"/>
  <c r="H18" i="1" l="1"/>
  <c r="P18" i="1" s="1"/>
  <c r="D25" i="1" l="1"/>
  <c r="D23" i="1"/>
  <c r="G18" i="1" l="1"/>
  <c r="G19" i="1" s="1"/>
  <c r="F18" i="1" l="1"/>
  <c r="D18" i="1" l="1"/>
  <c r="C23" i="1" s="1"/>
  <c r="C25" i="1" s="1"/>
  <c r="E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<sst xmlns="http://schemas.openxmlformats.org/spreadsheetml/2006/main" count="211" uniqueCount="196">
  <si>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</si>
  <si>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</si>
  <si>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</si>
  <si>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</si>
  <si>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</si>
  <si>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</si>
  <si>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</si>
  <si>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</si>
  <si>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</si>
  <si>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</si>
  <si>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</si>
  <si>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</si>
  <si>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</si>
  <si>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</si>
  <si>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</si>
  <si>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</si>
  <si>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</si>
  <si>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</si>
  <si>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</si>
  <si>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</si>
  <si>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</si>
  <si>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</si>
  <si>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</si>
  <si>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</si>
  <si>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</si>
  <si>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</si>
  <si>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</si>
  <si>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</si>
  <si>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</si>
  <si>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</si>
  <si>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</si>
  <si>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</si>
  <si>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</si>
  <si>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</si>
  <si>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</si>
  <si>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</si>
  <si>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</si>
  <si>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</si>
  <si>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</si>
  <si>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</si>
  <si>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</si>
  <si>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</si>
  <si>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</si>
  <si>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</si>
  <si>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</si>
  <si>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</si>
  <si>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</si>
  <si>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</si>
  <si>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</si>
  <si>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</si>
  <si>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</si>
  <si>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</si>
  <si>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</si>
  <si>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</si>
  <si>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</si>
  <si>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</si>
  <si>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</si>
  <si>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</si>
  <si>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</si>
  <si>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</si>
  <si>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</si>
  <si>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</si>
  <si>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</si>
  <si>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</si>
  <si>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</si>
  <si>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</si>
  <si>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</si>
  <si>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</si>
  <si>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</si>
  <si>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</si>
  <si>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</si>
  <si>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</si>
  <si>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</si>
  <si>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</si>
  <si>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</si>
  <si>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</si>
  <si>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</si>
  <si>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</si>
  <si>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</si>
  <si>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</si>
  <si>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</si>
  <si>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</si>
  <si>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</si>
  <si>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</si>
  <si>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</si>
  <si>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</si>
  <si>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</si>
  <si>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</si>
  <si>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</si>
  <si>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</si>
  <si>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</si>
  <si>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</si>
  <si>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</si>
  <si>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</si>
  <si>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</si>
  <si>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</si>
  <si>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</si>
  <si>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</si>
  <si>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</si>
  <si>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</si>
  <si>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</si>
  <si>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</si>
  <si>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</si>
  <si>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</si>
  <si>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</si>
  <si>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</si>
  <si>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</si>
  <si>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</si>
  <si>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</si>
  <si>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</si>
  <si>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</si>
  <si>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</si>
  <si>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</si>
  <si>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</si>
  <si>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</si>
  <si>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</si>
  <si>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</si>
  <si>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</si>
  <si>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</si>
  <si>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</si>
  <si>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</si>
  <si>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</si>
  <si>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</si>
  <si>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</si>
  <si>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</si>
  <si>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</si>
  <si>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</si>
  <si>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</si>
  <si>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</si>
  <si>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</si>
  <si>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</si>
  <si>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</si>
  <si>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</si>
  <si>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</si>
  <si>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</si>
  <si>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</si>
  <si>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</si>
  <si>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</si>
  <si>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</si>
  <si>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</si>
  <si>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</si>
  <si>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</si>
  <si>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</si>
  <si>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</si>
  <si>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</si>
  <si>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</si>
  <si>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</si>
  <si>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</si>
  <si>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</si>
  <si>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</si>
  <si>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</si>
  <si>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</si>
  <si>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</si>
  <si>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</si>
  <si>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</si>
  <si>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</si>
  <si>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</si>
  <si>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</si>
  <si>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</si>
  <si>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</si>
  <si>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</si>
  <si>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</si>
  <si>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</si>
  <si>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</si>
  <si>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</si>
  <si>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</si>
  <si>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</si>
  <si>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</si>
  <si>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</si>
  <si>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</si>
  <si>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</si>
  <si>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</si>
  <si>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</si>
  <si>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</si>
  <si>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</si>
  <si>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</si>
  <si>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</si>
  <si>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</si>
  <si>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</si>
  <si>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</si>
  <si>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</si>
  <si>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</si>
  <si>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</si>
  <si>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TMT</t>
    <phoneticPr fontId="3" type="noConversion"/>
  </si>
  <si>
    <t>ALL</t>
    <phoneticPr fontId="3" type="noConversion"/>
  </si>
  <si>
    <t>김부진</t>
    <phoneticPr fontId="3" type="noConversion"/>
  </si>
  <si>
    <t>SITE-MMA</t>
    <phoneticPr fontId="3" type="noConversion"/>
  </si>
  <si>
    <t>TMT</t>
    <phoneticPr fontId="3" type="noConversion"/>
  </si>
  <si>
    <t xml:space="preserve"> 20s/40k 20s/28k 30s/29k 42s/27k</t>
    <phoneticPr fontId="3" type="noConversion"/>
  </si>
  <si>
    <t>E</t>
    <phoneticPr fontId="3" type="noConversion"/>
  </si>
  <si>
    <t xml:space="preserve"> 25s/38k 25s/28k 31s/26k 40s/25k 56s/25k</t>
    <phoneticPr fontId="3" type="noConversion"/>
  </si>
  <si>
    <t>M_057417-057418:T</t>
    <phoneticPr fontId="3" type="noConversion"/>
  </si>
  <si>
    <t>E</t>
    <phoneticPr fontId="3" type="noConversion"/>
  </si>
  <si>
    <t>E</t>
    <phoneticPr fontId="3" type="noConversion"/>
  </si>
  <si>
    <t>60s/20k 50s/22k 39s/23k 30s/24k</t>
    <phoneticPr fontId="3" type="noConversion"/>
  </si>
  <si>
    <t>60s/10k 57s/15k 47s/20k 37s/25k 24s/24k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</si>
</sst>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0" fillId="0" borderId="5" xfId="0" applyFont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15" sqref="F1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6">
        <v>45624</v>
      </c>
      <c r="D3" s="197"/>
      <c r="E3" s="1"/>
      <c r="F3" s="1"/>
      <c r="G3" s="1"/>
      <c r="H3" s="1"/>
      <c r="I3" s="1"/>
      <c r="J3" s="1"/>
      <c r="K3" s="35" t="s">
        <v>2</v>
      </c>
      <c r="L3" s="198">
        <f>(P31-(P32+P33))/P31*100</f>
        <v>100</v>
      </c>
      <c r="M3" s="198"/>
      <c r="N3" s="35" t="s">
        <v>3</v>
      </c>
      <c r="O3" s="198">
        <f>(P31-P33)/P31*100</f>
        <v>100</v>
      </c>
      <c r="P3" s="198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9">
        <v>0.78125</v>
      </c>
      <c r="D9" s="132">
        <v>1.75</v>
      </c>
      <c r="E9" s="132">
        <v>13</v>
      </c>
      <c r="F9" s="132">
        <v>39</v>
      </c>
      <c r="G9" s="131" t="s">
        <v>189</v>
      </c>
      <c r="H9" s="132">
        <v>2</v>
      </c>
      <c r="I9" s="131">
        <v>5.5</v>
      </c>
      <c r="J9" s="13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6">
        <v>0.9375</v>
      </c>
      <c r="D10" s="132">
        <v>1.78</v>
      </c>
      <c r="E10" s="132">
        <v>9</v>
      </c>
      <c r="F10" s="132">
        <v>56</v>
      </c>
      <c r="G10" s="131" t="s">
        <v>192</v>
      </c>
      <c r="H10" s="132">
        <v>3</v>
      </c>
      <c r="I10" s="137"/>
      <c r="J10" s="13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8">
        <v>8.3333333333333329E-2</v>
      </c>
      <c r="D11" s="139">
        <v>1.7</v>
      </c>
      <c r="E11" s="139">
        <v>7</v>
      </c>
      <c r="F11" s="139">
        <v>67</v>
      </c>
      <c r="G11" s="131" t="s">
        <v>193</v>
      </c>
      <c r="H11" s="132">
        <v>2.4</v>
      </c>
      <c r="I11" s="127"/>
      <c r="J11" s="133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23.302083333333332</v>
      </c>
      <c r="D12" s="12">
        <f>AVERAGE(D9:D11)</f>
        <v>1.7433333333333334</v>
      </c>
      <c r="E12" s="12">
        <f>AVERAGE(E9:E11)</f>
        <v>9.6666666666666661</v>
      </c>
      <c r="F12" s="13">
        <f>AVERAGE(F9:F11)</f>
        <v>54</v>
      </c>
      <c r="G12" s="14"/>
      <c r="H12" s="15">
        <f>AVERAGE(H9:H11)</f>
        <v>2.4666666666666668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30" t="s">
        <v>178</v>
      </c>
      <c r="E16" s="130" t="s">
        <v>183</v>
      </c>
      <c r="F16" s="130" t="s">
        <v>186</v>
      </c>
      <c r="G16" s="130" t="s">
        <v>187</v>
      </c>
      <c r="H16" s="130" t="s">
        <v>184</v>
      </c>
      <c r="I16" s="100"/>
      <c r="J16" s="100"/>
      <c r="K16" s="100"/>
      <c r="L16" s="100"/>
      <c r="M16" s="100"/>
      <c r="N16" s="100"/>
      <c r="O16" s="100"/>
      <c r="P16" s="130" t="s">
        <v>41</v>
      </c>
    </row>
    <row r="17" spans="2:16" ht="14.1" customHeight="1" x14ac:dyDescent="0.25">
      <c r="B17" s="24" t="s">
        <v>42</v>
      </c>
      <c r="C17" s="129">
        <v>0.70138888888888884</v>
      </c>
      <c r="D17" s="129">
        <v>0.70347222222222217</v>
      </c>
      <c r="E17" s="129">
        <v>0.75902777777777775</v>
      </c>
      <c r="F17" s="129">
        <v>0.77986111111111101</v>
      </c>
      <c r="G17" s="129">
        <v>8.3333333333333329E-2</v>
      </c>
      <c r="H17" s="129">
        <v>0.10416666666666667</v>
      </c>
      <c r="I17" s="101"/>
      <c r="J17" s="101"/>
      <c r="K17" s="101"/>
      <c r="L17" s="101"/>
      <c r="M17" s="101"/>
      <c r="N17" s="101"/>
      <c r="O17" s="101"/>
      <c r="P17" s="129">
        <v>0.11944444444444445</v>
      </c>
    </row>
    <row r="18" spans="2:16" ht="14.1" customHeight="1" x14ac:dyDescent="0.25">
      <c r="B18" s="24" t="s">
        <v>43</v>
      </c>
      <c r="C18" s="130">
        <v>57358</v>
      </c>
      <c r="D18" s="130">
        <f>C18+1</f>
        <v>57359</v>
      </c>
      <c r="E18" s="130">
        <f t="shared" ref="E18" si="0">D19+1</f>
        <v>57373</v>
      </c>
      <c r="F18" s="130">
        <f>E19+1</f>
        <v>57388</v>
      </c>
      <c r="G18" s="130">
        <f>F19+1</f>
        <v>57523</v>
      </c>
      <c r="H18" s="130">
        <f>G19+1</f>
        <v>57535</v>
      </c>
      <c r="I18" s="100"/>
      <c r="J18" s="100"/>
      <c r="K18" s="100"/>
      <c r="L18" s="101"/>
      <c r="M18" s="101"/>
      <c r="N18" s="101"/>
      <c r="O18" s="101"/>
      <c r="P18" s="130">
        <f>MAX(C18:O19)+1</f>
        <v>57549</v>
      </c>
    </row>
    <row r="19" spans="2:16" ht="14.1" customHeight="1" thickBot="1" x14ac:dyDescent="0.3">
      <c r="B19" s="9" t="s">
        <v>44</v>
      </c>
      <c r="C19" s="83"/>
      <c r="D19" s="130">
        <v>57372</v>
      </c>
      <c r="E19" s="134">
        <v>57387</v>
      </c>
      <c r="F19" s="134">
        <v>57522</v>
      </c>
      <c r="G19" s="134">
        <f>G18+11</f>
        <v>57534</v>
      </c>
      <c r="H19" s="134">
        <v>57548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1">IF(ISNUMBER(E18),E19-E18+1,"")</f>
        <v>15</v>
      </c>
      <c r="F20" s="89">
        <f t="shared" si="1"/>
        <v>135</v>
      </c>
      <c r="G20" s="89">
        <f t="shared" si="1"/>
        <v>12</v>
      </c>
      <c r="H20" s="102">
        <f t="shared" si="1"/>
        <v>14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7" t="s">
        <v>46</v>
      </c>
      <c r="C22" s="24" t="s">
        <v>21</v>
      </c>
      <c r="D22" s="24" t="s">
        <v>23</v>
      </c>
      <c r="E22" s="24" t="s">
        <v>47</v>
      </c>
      <c r="F22" s="208" t="s">
        <v>48</v>
      </c>
      <c r="G22" s="208"/>
      <c r="H22" s="208"/>
      <c r="I22" s="208"/>
      <c r="J22" s="24" t="s">
        <v>21</v>
      </c>
      <c r="K22" s="24" t="s">
        <v>23</v>
      </c>
      <c r="L22" s="24" t="s">
        <v>47</v>
      </c>
      <c r="M22" s="208" t="s">
        <v>48</v>
      </c>
      <c r="N22" s="208"/>
      <c r="O22" s="208"/>
      <c r="P22" s="208"/>
    </row>
    <row r="23" spans="2:16" ht="13.5" customHeight="1" x14ac:dyDescent="0.25">
      <c r="B23" s="207"/>
      <c r="C23" s="122">
        <f>D18+5</f>
        <v>57364</v>
      </c>
      <c r="D23" s="122">
        <f>C23+3</f>
        <v>57367</v>
      </c>
      <c r="E23" s="123" t="s">
        <v>181</v>
      </c>
      <c r="F23" s="206" t="s">
        <v>188</v>
      </c>
      <c r="G23" s="206"/>
      <c r="H23" s="206"/>
      <c r="I23" s="206"/>
      <c r="J23" s="126">
        <f>H18+5</f>
        <v>57540</v>
      </c>
      <c r="K23" s="126">
        <f>J23+3</f>
        <v>57543</v>
      </c>
      <c r="L23" s="125" t="s">
        <v>50</v>
      </c>
      <c r="M23" s="206" t="s">
        <v>194</v>
      </c>
      <c r="N23" s="206"/>
      <c r="O23" s="206"/>
      <c r="P23" s="206"/>
    </row>
    <row r="24" spans="2:16" ht="13.5" customHeight="1" x14ac:dyDescent="0.25">
      <c r="B24" s="207"/>
      <c r="C24" s="124"/>
      <c r="D24" s="124"/>
      <c r="E24" s="125" t="s">
        <v>177</v>
      </c>
      <c r="F24" s="206" t="s">
        <v>179</v>
      </c>
      <c r="G24" s="206"/>
      <c r="H24" s="206"/>
      <c r="I24" s="206"/>
      <c r="J24" s="126"/>
      <c r="K24" s="126"/>
      <c r="L24" s="125" t="s">
        <v>51</v>
      </c>
      <c r="M24" s="206" t="s">
        <v>179</v>
      </c>
      <c r="N24" s="206"/>
      <c r="O24" s="206"/>
      <c r="P24" s="206"/>
    </row>
    <row r="25" spans="2:16" ht="13.5" customHeight="1" x14ac:dyDescent="0.25">
      <c r="B25" s="207"/>
      <c r="C25" s="124">
        <f>D23+1</f>
        <v>57368</v>
      </c>
      <c r="D25" s="124">
        <f>C25+4</f>
        <v>57372</v>
      </c>
      <c r="E25" s="125" t="s">
        <v>51</v>
      </c>
      <c r="F25" s="206" t="s">
        <v>190</v>
      </c>
      <c r="G25" s="206"/>
      <c r="H25" s="206"/>
      <c r="I25" s="206"/>
      <c r="J25" s="126">
        <f>K23+1</f>
        <v>57544</v>
      </c>
      <c r="K25" s="126">
        <f>J25+4</f>
        <v>57548</v>
      </c>
      <c r="L25" s="125" t="s">
        <v>180</v>
      </c>
      <c r="M25" s="206" t="s">
        <v>195</v>
      </c>
      <c r="N25" s="206"/>
      <c r="O25" s="206"/>
      <c r="P25" s="206"/>
    </row>
    <row r="26" spans="2:16" ht="13.5" customHeight="1" x14ac:dyDescent="0.25">
      <c r="B26" s="207"/>
      <c r="C26" s="124"/>
      <c r="D26" s="124"/>
      <c r="E26" s="125" t="s">
        <v>50</v>
      </c>
      <c r="F26" s="206" t="s">
        <v>179</v>
      </c>
      <c r="G26" s="206"/>
      <c r="H26" s="206"/>
      <c r="I26" s="206"/>
      <c r="J26" s="126"/>
      <c r="K26" s="126"/>
      <c r="L26" s="125" t="s">
        <v>49</v>
      </c>
      <c r="M26" s="206" t="s">
        <v>179</v>
      </c>
      <c r="N26" s="206"/>
      <c r="O26" s="206"/>
      <c r="P26" s="20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5" t="s">
        <v>52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0.27986111111111112</v>
      </c>
      <c r="N30" s="110"/>
      <c r="O30" s="110"/>
      <c r="P30" s="94">
        <f>SUM(C30:J30,L30:N30)</f>
        <v>0.27986111111111112</v>
      </c>
    </row>
    <row r="31" spans="2:16" ht="14.1" customHeight="1" x14ac:dyDescent="0.25">
      <c r="B31" s="25" t="s">
        <v>171</v>
      </c>
      <c r="C31" s="113"/>
      <c r="D31" s="114"/>
      <c r="E31" s="135"/>
      <c r="F31" s="135">
        <v>0.3034722222222222</v>
      </c>
      <c r="G31" s="215"/>
      <c r="H31" s="215"/>
      <c r="I31" s="215"/>
      <c r="J31" s="215"/>
      <c r="K31" s="135">
        <v>4.8611111111111112E-2</v>
      </c>
      <c r="L31" s="114"/>
      <c r="M31" s="114"/>
      <c r="N31" s="114"/>
      <c r="O31" s="115"/>
      <c r="P31" s="94">
        <f>SUM(C31:N31)</f>
        <v>0.3520833333333333</v>
      </c>
    </row>
    <row r="32" spans="2:16" ht="14.1" customHeight="1" x14ac:dyDescent="0.25">
      <c r="B32" s="25" t="s">
        <v>67</v>
      </c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0.3034722222222222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0.3520833333333333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2" t="s">
        <v>69</v>
      </c>
      <c r="C36" s="219" t="s">
        <v>191</v>
      </c>
      <c r="D36" s="219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</row>
    <row r="37" spans="2:16" ht="18" customHeight="1" x14ac:dyDescent="0.25">
      <c r="B37" s="193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2:16" ht="18" customHeight="1" x14ac:dyDescent="0.25">
      <c r="B38" s="193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2:16" ht="18" customHeight="1" x14ac:dyDescent="0.25">
      <c r="B39" s="193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2:16" ht="18" customHeight="1" x14ac:dyDescent="0.25">
      <c r="B40" s="193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2:16" ht="18" customHeight="1" x14ac:dyDescent="0.25">
      <c r="B41" s="194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4" t="s">
        <v>70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</row>
    <row r="44" spans="2:16" ht="14.1" customHeight="1" x14ac:dyDescent="0.25"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8"/>
    </row>
    <row r="45" spans="2:16" ht="14.1" customHeight="1" x14ac:dyDescent="0.25">
      <c r="B45" s="168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71"/>
      <c r="C52" s="172"/>
      <c r="D52" s="169"/>
      <c r="E52" s="169"/>
      <c r="F52" s="169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168</v>
      </c>
      <c r="C53" s="175"/>
      <c r="D53" s="106"/>
      <c r="E53" s="106"/>
      <c r="F53" s="106"/>
      <c r="G53" s="178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" customHeight="1" thickTop="1" thickBot="1" x14ac:dyDescent="0.3">
      <c r="B54" s="176" t="s">
        <v>167</v>
      </c>
      <c r="C54" s="177"/>
      <c r="D54" s="177"/>
      <c r="E54" s="177"/>
      <c r="F54" s="107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 x14ac:dyDescent="0.25"/>
    <row r="56" spans="2:16" ht="17.25" customHeight="1" x14ac:dyDescent="0.25">
      <c r="B56" s="155" t="s">
        <v>71</v>
      </c>
      <c r="C56" s="15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6" t="s">
        <v>72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73</v>
      </c>
      <c r="O57" s="157"/>
      <c r="P57" s="160"/>
    </row>
    <row r="58" spans="2:16" ht="17.100000000000001" customHeight="1" x14ac:dyDescent="0.25">
      <c r="B58" s="161" t="s">
        <v>74</v>
      </c>
      <c r="C58" s="162"/>
      <c r="D58" s="163"/>
      <c r="E58" s="161" t="s">
        <v>75</v>
      </c>
      <c r="F58" s="162"/>
      <c r="G58" s="163"/>
      <c r="H58" s="162" t="s">
        <v>76</v>
      </c>
      <c r="I58" s="162"/>
      <c r="J58" s="162"/>
      <c r="K58" s="164" t="s">
        <v>77</v>
      </c>
      <c r="L58" s="162"/>
      <c r="M58" s="165"/>
      <c r="N58" s="166"/>
      <c r="O58" s="162"/>
      <c r="P58" s="167"/>
    </row>
    <row r="59" spans="2:16" ht="20.100000000000001" customHeight="1" x14ac:dyDescent="0.25">
      <c r="B59" s="143" t="s">
        <v>78</v>
      </c>
      <c r="C59" s="144"/>
      <c r="D59" s="32" t="b">
        <v>1</v>
      </c>
      <c r="E59" s="143" t="s">
        <v>79</v>
      </c>
      <c r="F59" s="144"/>
      <c r="G59" s="32" t="b">
        <v>1</v>
      </c>
      <c r="H59" s="151" t="s">
        <v>80</v>
      </c>
      <c r="I59" s="144"/>
      <c r="J59" s="32" t="b">
        <v>1</v>
      </c>
      <c r="K59" s="151" t="s">
        <v>81</v>
      </c>
      <c r="L59" s="144"/>
      <c r="M59" s="32" t="b">
        <v>1</v>
      </c>
      <c r="N59" s="152" t="s">
        <v>82</v>
      </c>
      <c r="O59" s="144"/>
      <c r="P59" s="32" t="b">
        <v>1</v>
      </c>
    </row>
    <row r="60" spans="2:16" ht="20.100000000000001" customHeight="1" x14ac:dyDescent="0.25">
      <c r="B60" s="143" t="s">
        <v>83</v>
      </c>
      <c r="C60" s="144"/>
      <c r="D60" s="32" t="b">
        <v>1</v>
      </c>
      <c r="E60" s="143" t="s">
        <v>84</v>
      </c>
      <c r="F60" s="144"/>
      <c r="G60" s="32" t="b">
        <v>1</v>
      </c>
      <c r="H60" s="151" t="s">
        <v>85</v>
      </c>
      <c r="I60" s="144"/>
      <c r="J60" s="32" t="b">
        <v>1</v>
      </c>
      <c r="K60" s="151" t="s">
        <v>86</v>
      </c>
      <c r="L60" s="144"/>
      <c r="M60" s="32" t="b">
        <v>1</v>
      </c>
      <c r="N60" s="152" t="s">
        <v>87</v>
      </c>
      <c r="O60" s="144"/>
      <c r="P60" s="32" t="b">
        <v>1</v>
      </c>
    </row>
    <row r="61" spans="2:16" ht="20.100000000000001" customHeight="1" x14ac:dyDescent="0.25">
      <c r="B61" s="143" t="s">
        <v>88</v>
      </c>
      <c r="C61" s="144"/>
      <c r="D61" s="32" t="b">
        <v>1</v>
      </c>
      <c r="E61" s="143" t="s">
        <v>89</v>
      </c>
      <c r="F61" s="144"/>
      <c r="G61" s="32" t="b">
        <v>1</v>
      </c>
      <c r="H61" s="151" t="s">
        <v>90</v>
      </c>
      <c r="I61" s="144"/>
      <c r="J61" s="32" t="b">
        <v>1</v>
      </c>
      <c r="K61" s="151" t="s">
        <v>91</v>
      </c>
      <c r="L61" s="144"/>
      <c r="M61" s="32" t="b">
        <v>1</v>
      </c>
      <c r="N61" s="152" t="s">
        <v>92</v>
      </c>
      <c r="O61" s="144"/>
      <c r="P61" s="32" t="b">
        <v>1</v>
      </c>
    </row>
    <row r="62" spans="2:16" ht="20.100000000000001" customHeight="1" x14ac:dyDescent="0.25">
      <c r="B62" s="151" t="s">
        <v>90</v>
      </c>
      <c r="C62" s="144"/>
      <c r="D62" s="32" t="b">
        <v>1</v>
      </c>
      <c r="E62" s="143" t="s">
        <v>93</v>
      </c>
      <c r="F62" s="144"/>
      <c r="G62" s="32" t="b">
        <v>1</v>
      </c>
      <c r="H62" s="151" t="s">
        <v>94</v>
      </c>
      <c r="I62" s="144"/>
      <c r="J62" s="32" t="b">
        <v>0</v>
      </c>
      <c r="K62" s="151" t="s">
        <v>95</v>
      </c>
      <c r="L62" s="144"/>
      <c r="M62" s="32" t="b">
        <v>1</v>
      </c>
      <c r="N62" s="152" t="s">
        <v>85</v>
      </c>
      <c r="O62" s="144"/>
      <c r="P62" s="32" t="b">
        <v>1</v>
      </c>
    </row>
    <row r="63" spans="2:16" ht="20.100000000000001" customHeight="1" x14ac:dyDescent="0.25">
      <c r="B63" s="151" t="s">
        <v>96</v>
      </c>
      <c r="C63" s="144"/>
      <c r="D63" s="32" t="b">
        <v>1</v>
      </c>
      <c r="E63" s="143" t="s">
        <v>97</v>
      </c>
      <c r="F63" s="144"/>
      <c r="G63" s="32" t="b">
        <v>1</v>
      </c>
      <c r="H63" s="37"/>
      <c r="I63" s="38"/>
      <c r="J63" s="39"/>
      <c r="K63" s="151" t="s">
        <v>98</v>
      </c>
      <c r="L63" s="144"/>
      <c r="M63" s="32" t="b">
        <v>1</v>
      </c>
      <c r="N63" s="152" t="s">
        <v>166</v>
      </c>
      <c r="O63" s="144"/>
      <c r="P63" s="32" t="b">
        <v>1</v>
      </c>
    </row>
    <row r="64" spans="2:16" ht="20.100000000000001" customHeight="1" x14ac:dyDescent="0.25">
      <c r="B64" s="151" t="s">
        <v>99</v>
      </c>
      <c r="C64" s="144"/>
      <c r="D64" s="32" t="b">
        <v>0</v>
      </c>
      <c r="E64" s="143" t="s">
        <v>100</v>
      </c>
      <c r="F64" s="144"/>
      <c r="G64" s="32" t="b">
        <v>1</v>
      </c>
      <c r="H64" s="40"/>
      <c r="I64" s="41"/>
      <c r="J64" s="42"/>
      <c r="K64" s="153" t="s">
        <v>101</v>
      </c>
      <c r="L64" s="15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3" t="s">
        <v>164</v>
      </c>
      <c r="F65" s="14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5" t="s">
        <v>107</v>
      </c>
      <c r="C69" s="145"/>
      <c r="D69" s="50"/>
      <c r="E69" s="50"/>
      <c r="F69" s="147" t="s">
        <v>108</v>
      </c>
      <c r="G69" s="149" t="s">
        <v>109</v>
      </c>
      <c r="H69" s="50"/>
      <c r="I69" s="145" t="s">
        <v>110</v>
      </c>
      <c r="J69" s="14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6"/>
      <c r="C70" s="146"/>
      <c r="D70" s="54"/>
      <c r="E70" s="55"/>
      <c r="F70" s="148"/>
      <c r="G70" s="150"/>
      <c r="H70" s="56"/>
      <c r="I70" s="146"/>
      <c r="J70" s="14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-154.02799999999999</v>
      </c>
      <c r="D72" s="90">
        <v>-155.87</v>
      </c>
      <c r="E72" s="76" t="s">
        <v>120</v>
      </c>
      <c r="F72" s="90">
        <v>19</v>
      </c>
      <c r="G72" s="140">
        <v>16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-138.167</v>
      </c>
      <c r="D73" s="90">
        <v>-142.79599999999999</v>
      </c>
      <c r="E73" s="77" t="s">
        <v>124</v>
      </c>
      <c r="F73" s="91">
        <v>34</v>
      </c>
      <c r="G73" s="141">
        <v>38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-211.089</v>
      </c>
      <c r="D74" s="90">
        <v>-212.45</v>
      </c>
      <c r="E74" s="77" t="s">
        <v>129</v>
      </c>
      <c r="F74" s="95">
        <v>10</v>
      </c>
      <c r="G74" s="14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-112.39100000000001</v>
      </c>
      <c r="D75" s="90">
        <v>-115.446</v>
      </c>
      <c r="E75" s="77" t="s">
        <v>134</v>
      </c>
      <c r="F75" s="95">
        <v>50</v>
      </c>
      <c r="G75" s="14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23.869</v>
      </c>
      <c r="D76" s="90">
        <v>21.423999999999999</v>
      </c>
      <c r="E76" s="77" t="s">
        <v>139</v>
      </c>
      <c r="F76" s="95">
        <v>40</v>
      </c>
      <c r="G76" s="14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28.373999999999999</v>
      </c>
      <c r="D77" s="90">
        <v>25.306000000000001</v>
      </c>
      <c r="E77" s="77" t="s">
        <v>144</v>
      </c>
      <c r="F77" s="95">
        <v>160</v>
      </c>
      <c r="G77" s="14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19.939</v>
      </c>
      <c r="D78" s="90">
        <v>17.748999999999999</v>
      </c>
      <c r="E78" s="77" t="s">
        <v>149</v>
      </c>
      <c r="F78" s="92"/>
      <c r="G78" s="220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20.783000000000001</v>
      </c>
      <c r="D79" s="90">
        <v>18.552</v>
      </c>
      <c r="E79" s="76" t="s">
        <v>154</v>
      </c>
      <c r="F79" s="90">
        <v>19</v>
      </c>
      <c r="G79" s="140">
        <v>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2.8200000000000001E-5</v>
      </c>
      <c r="D80" s="93">
        <v>2.7800000000000001E-5</v>
      </c>
      <c r="E80" s="77" t="s">
        <v>159</v>
      </c>
      <c r="F80" s="91">
        <v>29</v>
      </c>
      <c r="G80" s="141">
        <v>71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9" t="s">
        <v>163</v>
      </c>
      <c r="C84" s="199"/>
    </row>
    <row r="85" spans="2:16" ht="15" customHeight="1" x14ac:dyDescent="0.25">
      <c r="B85" s="200" t="s">
        <v>182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5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9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</row>
    <row r="90" spans="2:16" ht="15" customHeight="1" x14ac:dyDescent="0.25">
      <c r="B90" s="203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5"/>
    </row>
    <row r="91" spans="2:16" ht="15" customHeight="1" x14ac:dyDescent="0.25">
      <c r="B91" s="203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5"/>
    </row>
    <row r="92" spans="2:16" ht="15" customHeight="1" x14ac:dyDescent="0.25">
      <c r="B92" s="209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1"/>
    </row>
    <row r="93" spans="2:16" ht="15" customHeight="1" x14ac:dyDescent="0.25">
      <c r="B93" s="209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1"/>
    </row>
    <row r="94" spans="2:16" ht="15" customHeight="1" x14ac:dyDescent="0.25"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1"/>
    </row>
    <row r="95" spans="2:16" ht="15" customHeight="1" x14ac:dyDescent="0.25">
      <c r="B95" s="209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1"/>
    </row>
    <row r="96" spans="2:16" ht="15" customHeight="1" x14ac:dyDescent="0.25">
      <c r="B96" s="209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</row>
    <row r="97" spans="2:16" ht="15" customHeight="1" x14ac:dyDescent="0.25"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</row>
    <row r="98" spans="2:16" ht="15" customHeight="1" x14ac:dyDescent="0.25"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1"/>
    </row>
    <row r="99" spans="2:16" ht="15" customHeight="1" x14ac:dyDescent="0.25">
      <c r="B99" s="212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2024-11-29T02:59:52Z</dcterms:modified>
</cp:coreProperties>
</file>