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G18" i="1" l="1"/>
  <c r="H18" i="1" l="1"/>
  <c r="D18" i="1" l="1"/>
  <c r="C23" i="1" s="1"/>
  <c r="D23" i="1" s="1"/>
  <c r="C25" i="1" l="1"/>
  <c r="D25" i="1" s="1"/>
  <c r="E18" i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<sst xmlns="http://schemas.openxmlformats.org/spreadsheetml/2006/main" count="214" uniqueCount="197">
  <si>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</si>
  <si>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</si>
  <si>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</si>
  <si>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</si>
  <si>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</si>
  <si>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</si>
  <si>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</si>
  <si>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</si>
  <si>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</si>
  <si>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</si>
  <si>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</si>
  <si>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</si>
  <si>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</si>
  <si>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</si>
  <si>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</si>
  <si>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</si>
  <si>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</si>
  <si>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</si>
  <si>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</si>
  <si>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</si>
  <si>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</si>
  <si>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</si>
  <si>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</si>
  <si>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</si>
  <si>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</si>
  <si>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</si>
  <si>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</si>
  <si>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</si>
  <si>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</si>
  <si>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</si>
  <si>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</si>
  <si>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</si>
  <si>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</si>
  <si>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</si>
  <si>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</si>
  <si>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</si>
  <si>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</si>
  <si>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</si>
  <si>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</si>
  <si>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</si>
  <si>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</si>
  <si>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</si>
  <si>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</si>
  <si>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</si>
  <si>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</si>
  <si>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</si>
  <si>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</si>
  <si>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</si>
  <si>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</si>
  <si>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</si>
  <si>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</si>
  <si>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</si>
  <si>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</si>
  <si>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</si>
  <si>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</si>
  <si>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</si>
  <si>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</si>
  <si>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</si>
  <si>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</si>
  <si>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</si>
  <si>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</si>
  <si>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</si>
  <si>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</si>
  <si>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</si>
  <si>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</si>
  <si>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</si>
  <si>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</si>
  <si>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</si>
  <si>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</si>
  <si>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</si>
  <si>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</si>
  <si>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</si>
  <si>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</si>
  <si>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</si>
  <si>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</si>
  <si>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</si>
  <si>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</si>
  <si>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</si>
  <si>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</si>
  <si>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</si>
  <si>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</si>
  <si>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</si>
  <si>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</si>
  <si>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</si>
  <si>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</si>
  <si>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</si>
  <si>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</si>
  <si>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</si>
  <si>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</si>
  <si>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</si>
  <si>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</si>
  <si>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</si>
  <si>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</si>
  <si>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</si>
  <si>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</si>
  <si>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</si>
  <si>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</si>
  <si>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</si>
  <si>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</si>
  <si>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</si>
  <si>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</si>
  <si>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</si>
  <si>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</si>
  <si>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</si>
  <si>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</si>
  <si>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</si>
  <si>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</si>
  <si>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</si>
  <si>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</si>
  <si>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</si>
  <si>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</si>
  <si>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</si>
  <si>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</si>
  <si>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</si>
  <si>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</si>
  <si>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</si>
  <si>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</si>
  <si>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</si>
  <si>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</si>
  <si>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</si>
  <si>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</si>
  <si>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</si>
  <si>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</si>
  <si>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</si>
  <si>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</si>
  <si>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</si>
  <si>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</si>
  <si>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</si>
  <si>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</si>
  <si>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</si>
  <si>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</si>
  <si>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</si>
  <si>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</si>
  <si>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</si>
  <si>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</si>
  <si>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</si>
  <si>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</si>
  <si>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</si>
  <si>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</si>
  <si>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</si>
  <si>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</si>
  <si>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</si>
  <si>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</si>
  <si>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</si>
  <si>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</si>
  <si>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</si>
  <si>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</si>
  <si>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</si>
  <si>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</si>
  <si>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</si>
  <si>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</si>
  <si>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</si>
  <si>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</si>
  <si>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</si>
  <si>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</si>
  <si>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</si>
  <si>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</si>
  <si>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</si>
  <si>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</si>
  <si>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</si>
  <si>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</si>
  <si>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</si>
  <si>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</si>
  <si>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</si>
  <si>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</si>
  <si>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</si>
  <si>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</si>
  <si>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</si>
  <si>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</si>
  <si>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</si>
  <si>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</si>
  <si>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</si>
  <si>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</si>
  <si>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</si>
  <si>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</si>
  <si>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</si>
  <si>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</si>
  <si>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</si>
  <si>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</si>
  <si>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</si>
  <si>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</si>
  <si>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</si>
  <si>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</si>
  <si>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</si>
  <si>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TMT</t>
    <phoneticPr fontId="3" type="noConversion"/>
  </si>
  <si>
    <t>ENG-KSP</t>
    <phoneticPr fontId="3" type="noConversion"/>
  </si>
  <si>
    <t>현대섭</t>
    <phoneticPr fontId="3" type="noConversion"/>
  </si>
  <si>
    <t>SE</t>
    <phoneticPr fontId="3" type="noConversion"/>
  </si>
  <si>
    <t>20s/31k 35s/32k 50s/26k</t>
    <phoneticPr fontId="3" type="noConversion"/>
  </si>
  <si>
    <t>20s/25k 30s/26k 50s/30k</t>
    <phoneticPr fontId="3" type="noConversion"/>
  </si>
  <si>
    <t>S</t>
    <phoneticPr fontId="3" type="noConversion"/>
  </si>
  <si>
    <t>T_055152</t>
    <phoneticPr fontId="3" type="noConversion"/>
  </si>
  <si>
    <t>M_055259</t>
    <phoneticPr fontId="3" type="noConversion"/>
  </si>
  <si>
    <t>M_055258:K</t>
    <phoneticPr fontId="3" type="noConversion"/>
  </si>
  <si>
    <t>M_055286-055287:T</t>
    <phoneticPr fontId="3" type="noConversion"/>
  </si>
  <si>
    <t xml:space="preserve"> /  /  /  /</t>
    <phoneticPr fontId="3" type="noConversion"/>
  </si>
  <si>
    <t xml:space="preserve"> /  /  /  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</si>
</sst>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2" t="s">
        <v>0</v>
      </c>
      <c r="C2" s="13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3">
        <v>45612</v>
      </c>
      <c r="D3" s="134"/>
      <c r="E3" s="1"/>
      <c r="F3" s="1"/>
      <c r="G3" s="1"/>
      <c r="H3" s="1"/>
      <c r="I3" s="1"/>
      <c r="J3" s="1"/>
      <c r="K3" s="35" t="s">
        <v>2</v>
      </c>
      <c r="L3" s="135">
        <f>(P31-(P32+P33))/P31*100</f>
        <v>100</v>
      </c>
      <c r="M3" s="135"/>
      <c r="N3" s="35" t="s">
        <v>3</v>
      </c>
      <c r="O3" s="135">
        <f>(P31-P33)/P31*100</f>
        <v>100</v>
      </c>
      <c r="P3" s="135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2" t="s">
        <v>6</v>
      </c>
      <c r="C7" s="1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98">
        <v>0.77083333333333337</v>
      </c>
      <c r="D9" s="205">
        <v>2.1</v>
      </c>
      <c r="E9" s="205">
        <v>18.100000000000001</v>
      </c>
      <c r="F9" s="205">
        <v>37</v>
      </c>
      <c r="G9" s="204" t="s">
        <v>190</v>
      </c>
      <c r="H9" s="205">
        <v>4.9000000000000004</v>
      </c>
      <c r="I9" s="204">
        <v>98</v>
      </c>
      <c r="J9" s="20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8">
        <v>0.9375</v>
      </c>
      <c r="D10" s="205">
        <v>1.5</v>
      </c>
      <c r="E10" s="205">
        <v>14.9</v>
      </c>
      <c r="F10" s="205">
        <v>44</v>
      </c>
      <c r="G10" s="204" t="s">
        <v>187</v>
      </c>
      <c r="H10" s="205">
        <v>2.1</v>
      </c>
      <c r="I10" s="209"/>
      <c r="J10" s="20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1">
        <v>9.0277777777777776E-2</v>
      </c>
      <c r="D11" s="212">
        <v>2.2000000000000002</v>
      </c>
      <c r="E11" s="212">
        <v>11.8</v>
      </c>
      <c r="F11" s="212">
        <v>58</v>
      </c>
      <c r="G11" s="204" t="s">
        <v>187</v>
      </c>
      <c r="H11" s="205">
        <v>2.8</v>
      </c>
      <c r="I11" s="213"/>
      <c r="J11" s="206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23.319444444444446</v>
      </c>
      <c r="D12" s="12">
        <f>AVERAGE(D9:D11)</f>
        <v>1.9333333333333336</v>
      </c>
      <c r="E12" s="12">
        <f>AVERAGE(E9:E11)</f>
        <v>14.933333333333332</v>
      </c>
      <c r="F12" s="13">
        <f>AVERAGE(F9:F11)</f>
        <v>46.333333333333336</v>
      </c>
      <c r="G12" s="14"/>
      <c r="H12" s="15">
        <f>AVERAGE(H9:H11)</f>
        <v>3.2666666666666671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2" t="s">
        <v>25</v>
      </c>
      <c r="C14" s="1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7" t="s">
        <v>176</v>
      </c>
      <c r="D16" s="199" t="s">
        <v>178</v>
      </c>
      <c r="E16" s="199" t="s">
        <v>184</v>
      </c>
      <c r="F16" s="199" t="s">
        <v>185</v>
      </c>
      <c r="G16" s="199" t="s">
        <v>182</v>
      </c>
      <c r="H16" s="199" t="s">
        <v>178</v>
      </c>
      <c r="I16" s="100"/>
      <c r="J16" s="100"/>
      <c r="K16" s="100"/>
      <c r="L16" s="100"/>
      <c r="M16" s="100"/>
      <c r="N16" s="100"/>
      <c r="O16" s="100"/>
      <c r="P16" s="199" t="s">
        <v>41</v>
      </c>
    </row>
    <row r="17" spans="2:16" ht="14.1" customHeight="1" x14ac:dyDescent="0.25">
      <c r="B17" s="24" t="s">
        <v>42</v>
      </c>
      <c r="C17" s="198">
        <v>0.72638888888888886</v>
      </c>
      <c r="D17" s="198">
        <v>0.7284722222222223</v>
      </c>
      <c r="E17" s="198">
        <v>0.76111111111111107</v>
      </c>
      <c r="F17" s="198">
        <v>0.78749999999999998</v>
      </c>
      <c r="G17" s="198">
        <v>8.3333333333333329E-2</v>
      </c>
      <c r="H17" s="198">
        <v>0.10416666666666667</v>
      </c>
      <c r="I17" s="101"/>
      <c r="J17" s="101"/>
      <c r="K17" s="101"/>
      <c r="L17" s="101"/>
      <c r="M17" s="101"/>
      <c r="N17" s="101"/>
      <c r="O17" s="101"/>
      <c r="P17" s="198">
        <v>0.10902777777777778</v>
      </c>
    </row>
    <row r="18" spans="2:16" ht="14.1" customHeight="1" x14ac:dyDescent="0.25">
      <c r="B18" s="24" t="s">
        <v>43</v>
      </c>
      <c r="C18" s="199">
        <v>55227</v>
      </c>
      <c r="D18" s="199">
        <f>C18+1</f>
        <v>55228</v>
      </c>
      <c r="E18" s="199">
        <f t="shared" ref="E18:G18" si="0">D19+1</f>
        <v>55239</v>
      </c>
      <c r="F18" s="199">
        <f t="shared" si="0"/>
        <v>55254</v>
      </c>
      <c r="G18" s="199">
        <f t="shared" si="0"/>
        <v>55447</v>
      </c>
      <c r="H18" s="199">
        <f t="shared" ref="H18" si="1">G19+1</f>
        <v>55459</v>
      </c>
      <c r="I18" s="100"/>
      <c r="J18" s="100"/>
      <c r="K18" s="100"/>
      <c r="L18" s="101"/>
      <c r="M18" s="101"/>
      <c r="N18" s="101"/>
      <c r="O18" s="101"/>
      <c r="P18" s="199">
        <f>MAX(C18:O19)+1</f>
        <v>55464</v>
      </c>
    </row>
    <row r="19" spans="2:16" ht="14.1" customHeight="1" thickBot="1" x14ac:dyDescent="0.3">
      <c r="B19" s="9" t="s">
        <v>44</v>
      </c>
      <c r="C19" s="83"/>
      <c r="D19" s="199">
        <v>55238</v>
      </c>
      <c r="E19" s="207">
        <v>55253</v>
      </c>
      <c r="F19" s="207">
        <v>55446</v>
      </c>
      <c r="G19" s="207">
        <f>G18+11</f>
        <v>55458</v>
      </c>
      <c r="H19" s="207">
        <f>H18+4</f>
        <v>55463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2">IF(ISNUMBER(E18),E19-E18+1,"")</f>
        <v>15</v>
      </c>
      <c r="F20" s="89">
        <f t="shared" si="2"/>
        <v>193</v>
      </c>
      <c r="G20" s="89">
        <f t="shared" si="2"/>
        <v>12</v>
      </c>
      <c r="H20" s="102">
        <f t="shared" si="2"/>
        <v>5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0" t="s">
        <v>46</v>
      </c>
      <c r="C22" s="24" t="s">
        <v>21</v>
      </c>
      <c r="D22" s="24" t="s">
        <v>23</v>
      </c>
      <c r="E22" s="24" t="s">
        <v>47</v>
      </c>
      <c r="F22" s="141" t="s">
        <v>48</v>
      </c>
      <c r="G22" s="141"/>
      <c r="H22" s="141"/>
      <c r="I22" s="141"/>
      <c r="J22" s="24" t="s">
        <v>21</v>
      </c>
      <c r="K22" s="24" t="s">
        <v>23</v>
      </c>
      <c r="L22" s="24" t="s">
        <v>47</v>
      </c>
      <c r="M22" s="141" t="s">
        <v>48</v>
      </c>
      <c r="N22" s="141"/>
      <c r="O22" s="141"/>
      <c r="P22" s="141"/>
    </row>
    <row r="23" spans="2:16" ht="13.5" customHeight="1" x14ac:dyDescent="0.25">
      <c r="B23" s="140"/>
      <c r="C23" s="200">
        <f>D18+5</f>
        <v>55233</v>
      </c>
      <c r="D23" s="200">
        <f>C23+2</f>
        <v>55235</v>
      </c>
      <c r="E23" s="201" t="s">
        <v>181</v>
      </c>
      <c r="F23" s="202" t="s">
        <v>188</v>
      </c>
      <c r="G23" s="202"/>
      <c r="H23" s="202"/>
      <c r="I23" s="202"/>
      <c r="J23" s="210"/>
      <c r="K23" s="210"/>
      <c r="L23" s="204" t="s">
        <v>50</v>
      </c>
      <c r="M23" s="202" t="s">
        <v>195</v>
      </c>
      <c r="N23" s="202"/>
      <c r="O23" s="202"/>
      <c r="P23" s="202"/>
    </row>
    <row r="24" spans="2:16" ht="13.5" customHeight="1" x14ac:dyDescent="0.25">
      <c r="B24" s="140"/>
      <c r="C24" s="203"/>
      <c r="D24" s="203"/>
      <c r="E24" s="204" t="s">
        <v>177</v>
      </c>
      <c r="F24" s="202" t="s">
        <v>179</v>
      </c>
      <c r="G24" s="202"/>
      <c r="H24" s="202"/>
      <c r="I24" s="202"/>
      <c r="J24" s="210"/>
      <c r="K24" s="210"/>
      <c r="L24" s="204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140"/>
      <c r="C25" s="203">
        <f>D23+1</f>
        <v>55236</v>
      </c>
      <c r="D25" s="203">
        <f>C25+2</f>
        <v>55238</v>
      </c>
      <c r="E25" s="204" t="s">
        <v>51</v>
      </c>
      <c r="F25" s="202" t="s">
        <v>189</v>
      </c>
      <c r="G25" s="202"/>
      <c r="H25" s="202"/>
      <c r="I25" s="202"/>
      <c r="J25" s="210"/>
      <c r="K25" s="210"/>
      <c r="L25" s="204" t="s">
        <v>180</v>
      </c>
      <c r="M25" s="202" t="s">
        <v>196</v>
      </c>
      <c r="N25" s="202"/>
      <c r="O25" s="202"/>
      <c r="P25" s="202"/>
    </row>
    <row r="26" spans="2:16" ht="13.5" customHeight="1" x14ac:dyDescent="0.25">
      <c r="B26" s="140"/>
      <c r="C26" s="203"/>
      <c r="D26" s="203"/>
      <c r="E26" s="204" t="s">
        <v>50</v>
      </c>
      <c r="F26" s="202" t="s">
        <v>179</v>
      </c>
      <c r="G26" s="202"/>
      <c r="H26" s="202"/>
      <c r="I26" s="202"/>
      <c r="J26" s="210"/>
      <c r="K26" s="210"/>
      <c r="L26" s="204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2" t="s">
        <v>52</v>
      </c>
      <c r="C28" s="132"/>
      <c r="D28" s="1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3"/>
      <c r="D30" s="114"/>
      <c r="E30" s="114"/>
      <c r="F30" s="114"/>
      <c r="G30" s="114"/>
      <c r="H30" s="114"/>
      <c r="I30" s="114"/>
      <c r="J30" s="114"/>
      <c r="K30" s="115"/>
      <c r="L30" s="114"/>
      <c r="M30" s="114"/>
      <c r="N30" s="114"/>
      <c r="O30" s="119">
        <v>0.2951388888888889</v>
      </c>
      <c r="P30" s="94">
        <f>SUM(C30:J30,L30:N30)</f>
        <v>0</v>
      </c>
    </row>
    <row r="31" spans="2:16" ht="14.1" customHeight="1" x14ac:dyDescent="0.25">
      <c r="B31" s="25" t="s">
        <v>171</v>
      </c>
      <c r="C31" s="116"/>
      <c r="D31" s="214">
        <v>0.29583333333333334</v>
      </c>
      <c r="E31" s="117"/>
      <c r="F31" s="117"/>
      <c r="G31" s="117"/>
      <c r="H31" s="117"/>
      <c r="I31" s="117"/>
      <c r="J31" s="117"/>
      <c r="K31" s="214">
        <v>4.7222222222222221E-2</v>
      </c>
      <c r="L31" s="117"/>
      <c r="M31" s="117"/>
      <c r="N31" s="117"/>
      <c r="O31" s="118"/>
      <c r="P31" s="94">
        <f>SUM(C31:N31)</f>
        <v>0.34305555555555556</v>
      </c>
    </row>
    <row r="32" spans="2:16" ht="14.1" customHeight="1" x14ac:dyDescent="0.25">
      <c r="B32" s="25" t="s">
        <v>67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94">
        <f>SUM(C32:N32)</f>
        <v>0</v>
      </c>
    </row>
    <row r="33" spans="2:16" ht="14.1" customHeight="1" thickBot="1" x14ac:dyDescent="0.3">
      <c r="B33" s="25" t="s">
        <v>68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0.29583333333333334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4.7222222222222221E-2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0.34305555555555556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6" t="s">
        <v>69</v>
      </c>
      <c r="C36" s="142" t="s">
        <v>191</v>
      </c>
      <c r="D36" s="142"/>
      <c r="E36" s="142" t="s">
        <v>193</v>
      </c>
      <c r="F36" s="142"/>
      <c r="G36" s="142" t="s">
        <v>192</v>
      </c>
      <c r="H36" s="142"/>
      <c r="I36" s="142" t="s">
        <v>194</v>
      </c>
      <c r="J36" s="142"/>
      <c r="K36" s="142"/>
      <c r="L36" s="142"/>
      <c r="M36" s="142"/>
      <c r="N36" s="142"/>
      <c r="O36" s="142"/>
      <c r="P36" s="142"/>
    </row>
    <row r="37" spans="2:16" ht="18" customHeight="1" x14ac:dyDescent="0.25">
      <c r="B37" s="157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25">
      <c r="B38" s="157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25">
      <c r="B39" s="157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2:16" ht="18" customHeight="1" x14ac:dyDescent="0.25">
      <c r="B40" s="157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25">
      <c r="B41" s="158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3" t="s">
        <v>70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25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1"/>
    </row>
    <row r="50" spans="2:16" ht="14.1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</row>
    <row r="51" spans="2:16" ht="14.1" customHeigh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</row>
    <row r="52" spans="2:16" ht="14.1" customHeight="1" thickBot="1" x14ac:dyDescent="0.3">
      <c r="B52" s="172"/>
      <c r="C52" s="173"/>
      <c r="D52" s="150"/>
      <c r="E52" s="150"/>
      <c r="F52" s="15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106"/>
      <c r="E53" s="106"/>
      <c r="F53" s="106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07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9" t="s">
        <v>71</v>
      </c>
      <c r="C56" s="15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0" t="s">
        <v>72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73</v>
      </c>
      <c r="O57" s="161"/>
      <c r="P57" s="164"/>
    </row>
    <row r="58" spans="2:16" ht="17.100000000000001" customHeight="1" x14ac:dyDescent="0.25">
      <c r="B58" s="165" t="s">
        <v>74</v>
      </c>
      <c r="C58" s="166"/>
      <c r="D58" s="167"/>
      <c r="E58" s="165" t="s">
        <v>75</v>
      </c>
      <c r="F58" s="166"/>
      <c r="G58" s="167"/>
      <c r="H58" s="166" t="s">
        <v>76</v>
      </c>
      <c r="I58" s="166"/>
      <c r="J58" s="166"/>
      <c r="K58" s="168" t="s">
        <v>77</v>
      </c>
      <c r="L58" s="166"/>
      <c r="M58" s="169"/>
      <c r="N58" s="170"/>
      <c r="O58" s="166"/>
      <c r="P58" s="171"/>
    </row>
    <row r="59" spans="2:16" ht="20.100000000000001" customHeight="1" x14ac:dyDescent="0.25">
      <c r="B59" s="185" t="s">
        <v>78</v>
      </c>
      <c r="C59" s="186"/>
      <c r="D59" s="32" t="b">
        <v>1</v>
      </c>
      <c r="E59" s="185" t="s">
        <v>79</v>
      </c>
      <c r="F59" s="186"/>
      <c r="G59" s="32" t="b">
        <v>1</v>
      </c>
      <c r="H59" s="187" t="s">
        <v>80</v>
      </c>
      <c r="I59" s="186"/>
      <c r="J59" s="32" t="b">
        <v>1</v>
      </c>
      <c r="K59" s="187" t="s">
        <v>81</v>
      </c>
      <c r="L59" s="186"/>
      <c r="M59" s="32" t="b">
        <v>1</v>
      </c>
      <c r="N59" s="188" t="s">
        <v>82</v>
      </c>
      <c r="O59" s="186"/>
      <c r="P59" s="32" t="b">
        <v>1</v>
      </c>
    </row>
    <row r="60" spans="2:16" ht="20.100000000000001" customHeight="1" x14ac:dyDescent="0.25">
      <c r="B60" s="185" t="s">
        <v>83</v>
      </c>
      <c r="C60" s="186"/>
      <c r="D60" s="32" t="b">
        <v>1</v>
      </c>
      <c r="E60" s="185" t="s">
        <v>84</v>
      </c>
      <c r="F60" s="186"/>
      <c r="G60" s="32" t="b">
        <v>1</v>
      </c>
      <c r="H60" s="187" t="s">
        <v>85</v>
      </c>
      <c r="I60" s="186"/>
      <c r="J60" s="32" t="b">
        <v>1</v>
      </c>
      <c r="K60" s="187" t="s">
        <v>86</v>
      </c>
      <c r="L60" s="186"/>
      <c r="M60" s="32" t="b">
        <v>1</v>
      </c>
      <c r="N60" s="188" t="s">
        <v>87</v>
      </c>
      <c r="O60" s="186"/>
      <c r="P60" s="32" t="b">
        <v>1</v>
      </c>
    </row>
    <row r="61" spans="2:16" ht="20.100000000000001" customHeight="1" x14ac:dyDescent="0.25">
      <c r="B61" s="185" t="s">
        <v>88</v>
      </c>
      <c r="C61" s="186"/>
      <c r="D61" s="32" t="b">
        <v>1</v>
      </c>
      <c r="E61" s="185" t="s">
        <v>89</v>
      </c>
      <c r="F61" s="186"/>
      <c r="G61" s="32" t="b">
        <v>1</v>
      </c>
      <c r="H61" s="187" t="s">
        <v>90</v>
      </c>
      <c r="I61" s="186"/>
      <c r="J61" s="32" t="b">
        <v>1</v>
      </c>
      <c r="K61" s="187" t="s">
        <v>91</v>
      </c>
      <c r="L61" s="186"/>
      <c r="M61" s="32" t="b">
        <v>1</v>
      </c>
      <c r="N61" s="188" t="s">
        <v>92</v>
      </c>
      <c r="O61" s="186"/>
      <c r="P61" s="32" t="b">
        <v>1</v>
      </c>
    </row>
    <row r="62" spans="2:16" ht="20.100000000000001" customHeight="1" x14ac:dyDescent="0.25">
      <c r="B62" s="187" t="s">
        <v>90</v>
      </c>
      <c r="C62" s="186"/>
      <c r="D62" s="32" t="b">
        <v>1</v>
      </c>
      <c r="E62" s="185" t="s">
        <v>93</v>
      </c>
      <c r="F62" s="186"/>
      <c r="G62" s="32" t="b">
        <v>1</v>
      </c>
      <c r="H62" s="187" t="s">
        <v>94</v>
      </c>
      <c r="I62" s="186"/>
      <c r="J62" s="32" t="b">
        <v>0</v>
      </c>
      <c r="K62" s="187" t="s">
        <v>95</v>
      </c>
      <c r="L62" s="186"/>
      <c r="M62" s="32" t="b">
        <v>1</v>
      </c>
      <c r="N62" s="188" t="s">
        <v>85</v>
      </c>
      <c r="O62" s="186"/>
      <c r="P62" s="32" t="b">
        <v>1</v>
      </c>
    </row>
    <row r="63" spans="2:16" ht="20.100000000000001" customHeight="1" x14ac:dyDescent="0.25">
      <c r="B63" s="187" t="s">
        <v>96</v>
      </c>
      <c r="C63" s="186"/>
      <c r="D63" s="32" t="b">
        <v>1</v>
      </c>
      <c r="E63" s="185" t="s">
        <v>97</v>
      </c>
      <c r="F63" s="186"/>
      <c r="G63" s="32" t="b">
        <v>1</v>
      </c>
      <c r="H63" s="37"/>
      <c r="I63" s="38"/>
      <c r="J63" s="39"/>
      <c r="K63" s="187" t="s">
        <v>98</v>
      </c>
      <c r="L63" s="186"/>
      <c r="M63" s="32" t="b">
        <v>1</v>
      </c>
      <c r="N63" s="188" t="s">
        <v>166</v>
      </c>
      <c r="O63" s="186"/>
      <c r="P63" s="32" t="b">
        <v>1</v>
      </c>
    </row>
    <row r="64" spans="2:16" ht="20.100000000000001" customHeight="1" x14ac:dyDescent="0.25">
      <c r="B64" s="187" t="s">
        <v>99</v>
      </c>
      <c r="C64" s="186"/>
      <c r="D64" s="32" t="b">
        <v>0</v>
      </c>
      <c r="E64" s="185" t="s">
        <v>100</v>
      </c>
      <c r="F64" s="186"/>
      <c r="G64" s="32" t="b">
        <v>1</v>
      </c>
      <c r="H64" s="40"/>
      <c r="I64" s="41"/>
      <c r="J64" s="42"/>
      <c r="K64" s="195" t="s">
        <v>101</v>
      </c>
      <c r="L64" s="19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5" t="s">
        <v>164</v>
      </c>
      <c r="F65" s="18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9" t="s">
        <v>107</v>
      </c>
      <c r="C69" s="189"/>
      <c r="D69" s="50"/>
      <c r="E69" s="50"/>
      <c r="F69" s="191" t="s">
        <v>108</v>
      </c>
      <c r="G69" s="193" t="s">
        <v>109</v>
      </c>
      <c r="H69" s="50"/>
      <c r="I69" s="189" t="s">
        <v>110</v>
      </c>
      <c r="J69" s="18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0"/>
      <c r="C70" s="190"/>
      <c r="D70" s="54"/>
      <c r="E70" s="55"/>
      <c r="F70" s="192"/>
      <c r="G70" s="194"/>
      <c r="H70" s="56"/>
      <c r="I70" s="190"/>
      <c r="J70" s="19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-152.30000000000001</v>
      </c>
      <c r="D72" s="219">
        <v>-154.9</v>
      </c>
      <c r="E72" s="76" t="s">
        <v>120</v>
      </c>
      <c r="F72" s="90">
        <v>21.6</v>
      </c>
      <c r="G72" s="215">
        <v>18.5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-135.1</v>
      </c>
      <c r="D73" s="219">
        <v>-140.6</v>
      </c>
      <c r="E73" s="77" t="s">
        <v>124</v>
      </c>
      <c r="F73" s="91">
        <v>25.5</v>
      </c>
      <c r="G73" s="216">
        <v>36.5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</v>
      </c>
      <c r="D74" s="219">
        <v>-211.6</v>
      </c>
      <c r="E74" s="77" t="s">
        <v>129</v>
      </c>
      <c r="F74" s="95">
        <v>10</v>
      </c>
      <c r="G74" s="21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-111.6</v>
      </c>
      <c r="D75" s="219">
        <v>-113.6</v>
      </c>
      <c r="E75" s="77" t="s">
        <v>134</v>
      </c>
      <c r="F75" s="95">
        <v>50</v>
      </c>
      <c r="G75" s="21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26.6</v>
      </c>
      <c r="D76" s="219">
        <v>22.9</v>
      </c>
      <c r="E76" s="77" t="s">
        <v>139</v>
      </c>
      <c r="F76" s="95">
        <v>40</v>
      </c>
      <c r="G76" s="21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31.6</v>
      </c>
      <c r="D77" s="219">
        <v>27.1</v>
      </c>
      <c r="E77" s="77" t="s">
        <v>144</v>
      </c>
      <c r="F77" s="95">
        <v>160</v>
      </c>
      <c r="G77" s="21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22.5</v>
      </c>
      <c r="D78" s="219">
        <v>19.2</v>
      </c>
      <c r="E78" s="77" t="s">
        <v>149</v>
      </c>
      <c r="F78" s="92"/>
      <c r="G78" s="21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23.3</v>
      </c>
      <c r="D79" s="219">
        <v>20</v>
      </c>
      <c r="E79" s="76" t="s">
        <v>154</v>
      </c>
      <c r="F79" s="90">
        <v>22.3</v>
      </c>
      <c r="G79" s="215">
        <v>15.1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2.8200000000000001E-5</v>
      </c>
      <c r="D80" s="220">
        <v>2.7100000000000001E-5</v>
      </c>
      <c r="E80" s="77" t="s">
        <v>159</v>
      </c>
      <c r="F80" s="91">
        <v>22.4</v>
      </c>
      <c r="G80" s="216">
        <v>58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36" t="s">
        <v>163</v>
      </c>
      <c r="C84" s="136"/>
    </row>
    <row r="85" spans="2:16" ht="15" customHeight="1" x14ac:dyDescent="0.25">
      <c r="B85" s="137" t="s">
        <v>183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</row>
    <row r="86" spans="2:16" ht="15" customHeigh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1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2024-11-17T02:48:28Z</dcterms:modified>
</cp:coreProperties>
</file>