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D23" i="1"/>
  <c r="G18" i="1" l="1"/>
  <c r="F18" i="1"/>
  <c r="H18" i="1" l="1"/>
  <c r="D18" i="1" l="1"/>
  <c r="C23" i="1" s="1"/>
  <c r="C25" i="1" s="1"/>
  <c r="D25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<sst xmlns="http://schemas.openxmlformats.org/spreadsheetml/2006/main" count="211" uniqueCount="192">
  <si>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</si>
  <si>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</si>
  <si>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</si>
  <si>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</si>
  <si>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</si>
  <si>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</si>
  <si>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</si>
  <si>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</si>
  <si>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</si>
  <si>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</si>
  <si>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</si>
  <si>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</si>
  <si>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</si>
  <si>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</si>
  <si>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</si>
  <si>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</si>
  <si>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</si>
  <si>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</si>
  <si>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</si>
  <si>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</si>
  <si>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</si>
  <si>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</si>
  <si>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</si>
  <si>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</si>
  <si>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</si>
  <si>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</si>
  <si>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</si>
  <si>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</si>
  <si>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</si>
  <si>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</si>
  <si>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</si>
  <si>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</si>
  <si>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</si>
  <si>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</si>
  <si>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</si>
  <si>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</si>
  <si>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</si>
  <si>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</si>
  <si>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</si>
  <si>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</si>
  <si>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</si>
  <si>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</si>
  <si>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</si>
  <si>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</si>
  <si>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</si>
  <si>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</si>
  <si>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</si>
  <si>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</si>
  <si>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</si>
  <si>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</si>
  <si>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</si>
  <si>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</si>
  <si>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</si>
  <si>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</si>
  <si>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</si>
  <si>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</si>
  <si>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</si>
  <si>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</si>
  <si>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</si>
  <si>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</si>
  <si>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</si>
  <si>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</si>
  <si>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</si>
  <si>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</si>
  <si>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</si>
  <si>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</si>
  <si>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</si>
  <si>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</si>
  <si>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</si>
  <si>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</si>
  <si>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</si>
  <si>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</si>
  <si>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</si>
  <si>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</si>
  <si>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</si>
  <si>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</si>
  <si>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</si>
  <si>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</si>
  <si>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</si>
  <si>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</si>
  <si>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</si>
  <si>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</si>
  <si>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</si>
  <si>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</si>
  <si>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</si>
  <si>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</si>
  <si>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</si>
  <si>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</si>
  <si>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</si>
  <si>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</si>
  <si>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</si>
  <si>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</si>
  <si>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</si>
  <si>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</si>
  <si>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</si>
  <si>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</si>
  <si>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</si>
  <si>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</si>
  <si>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</si>
  <si>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</si>
  <si>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</si>
  <si>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</si>
  <si>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</si>
  <si>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</si>
  <si>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</si>
  <si>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</si>
  <si>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</si>
  <si>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</si>
  <si>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</si>
  <si>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</si>
  <si>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</si>
  <si>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</si>
  <si>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</si>
  <si>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</si>
  <si>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</si>
  <si>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</si>
  <si>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</si>
  <si>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</si>
  <si>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</si>
  <si>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</si>
  <si>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</si>
  <si>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</si>
  <si>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</si>
  <si>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</si>
  <si>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</si>
  <si>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</si>
  <si>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</si>
  <si>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</si>
  <si>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</si>
  <si>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</si>
  <si>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</si>
  <si>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</si>
  <si>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</si>
  <si>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</si>
  <si>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</si>
  <si>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</si>
  <si>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</si>
  <si>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</si>
  <si>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</si>
  <si>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</si>
  <si>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</si>
  <si>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</si>
  <si>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</si>
  <si>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</si>
  <si>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</si>
  <si>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</si>
  <si>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</si>
  <si>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</si>
  <si>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</si>
  <si>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</si>
  <si>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</si>
  <si>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</si>
  <si>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</si>
  <si>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</si>
  <si>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</si>
  <si>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</si>
  <si>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</si>
  <si>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</si>
  <si>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</si>
  <si>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</si>
  <si>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</si>
  <si>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</si>
  <si>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</si>
  <si>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</si>
  <si>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</si>
  <si>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</si>
  <si>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</si>
  <si>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</si>
  <si>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</si>
  <si>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</si>
  <si>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</si>
  <si>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</si>
  <si>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</si>
  <si>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</si>
  <si>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</si>
  <si>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</si>
  <si>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</si>
  <si>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</si>
  <si>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</si>
  <si>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</si>
  <si>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</si>
  <si>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</si>
  <si>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</si>
  <si>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</si>
  <si>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</si>
  <si>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TMT</t>
    <phoneticPr fontId="3" type="noConversion"/>
  </si>
  <si>
    <t>ENG-KSP</t>
    <phoneticPr fontId="3" type="noConversion"/>
  </si>
  <si>
    <t>SE</t>
    <phoneticPr fontId="3" type="noConversion"/>
  </si>
  <si>
    <t>20s/33k 21s/24k 31s/24k 43s/22k</t>
    <phoneticPr fontId="3" type="noConversion"/>
  </si>
  <si>
    <t>22s/28k 27s/26k 33s/25k 50s/28k 60s/25k</t>
    <phoneticPr fontId="3" type="noConversion"/>
  </si>
  <si>
    <t>E</t>
    <phoneticPr fontId="3" type="noConversion"/>
  </si>
  <si>
    <t xml:space="preserve"> [23:10] 고습과 구름으로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</si>
</sst>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E73" sqref="E7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45609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63.934426229508205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0">
        <v>0.77083333333333337</v>
      </c>
      <c r="D9" s="122">
        <v>1.6</v>
      </c>
      <c r="E9" s="122">
        <v>15</v>
      </c>
      <c r="F9" s="122">
        <v>40</v>
      </c>
      <c r="G9" s="111" t="s">
        <v>190</v>
      </c>
      <c r="H9" s="122">
        <v>5</v>
      </c>
      <c r="I9" s="111">
        <v>93.3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4">
        <v>0.91666666666666663</v>
      </c>
      <c r="D10" s="122">
        <v>1.625</v>
      </c>
      <c r="E10" s="122">
        <v>8</v>
      </c>
      <c r="F10" s="122">
        <v>72</v>
      </c>
      <c r="G10" s="111" t="s">
        <v>190</v>
      </c>
      <c r="H10" s="122">
        <v>2.7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8">
        <v>5.5555555555555552E-2</v>
      </c>
      <c r="D11" s="139"/>
      <c r="E11" s="139">
        <v>6</v>
      </c>
      <c r="F11" s="139">
        <v>89</v>
      </c>
      <c r="G11" s="111" t="s">
        <v>187</v>
      </c>
      <c r="H11" s="122">
        <v>4.4000000000000004</v>
      </c>
      <c r="I11" s="140"/>
      <c r="J11" s="123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23.284722222222225</v>
      </c>
      <c r="D12" s="12">
        <f>AVERAGE(D9:D11)</f>
        <v>1.6125</v>
      </c>
      <c r="E12" s="12">
        <f>AVERAGE(E9:E11)</f>
        <v>9.6666666666666661</v>
      </c>
      <c r="F12" s="13">
        <f>AVERAGE(F9:F11)</f>
        <v>67</v>
      </c>
      <c r="G12" s="14"/>
      <c r="H12" s="15">
        <f>AVERAGE(H9:H11)</f>
        <v>4.0333333333333341</v>
      </c>
      <c r="I12" s="16"/>
      <c r="J12" s="17">
        <f>AVERAGE(J9:J11)</f>
        <v>4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185</v>
      </c>
      <c r="F16" s="121" t="s">
        <v>183</v>
      </c>
      <c r="G16" s="121" t="s">
        <v>186</v>
      </c>
      <c r="H16" s="121" t="s">
        <v>178</v>
      </c>
      <c r="I16" s="121"/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0.69444444444444453</v>
      </c>
      <c r="D17" s="120">
        <v>0.69652777777777775</v>
      </c>
      <c r="E17" s="120">
        <v>0.74861111111111101</v>
      </c>
      <c r="F17" s="120">
        <v>0.7715277777777777</v>
      </c>
      <c r="G17" s="120">
        <v>0.8340277777777777</v>
      </c>
      <c r="H17" s="120">
        <v>6.25E-2</v>
      </c>
      <c r="I17" s="101"/>
      <c r="J17" s="101"/>
      <c r="K17" s="101"/>
      <c r="L17" s="101"/>
      <c r="M17" s="101"/>
      <c r="N17" s="101"/>
      <c r="O17" s="101"/>
      <c r="P17" s="120">
        <v>6.5972222222222224E-2</v>
      </c>
    </row>
    <row r="18" spans="2:16" ht="14.1" customHeight="1" x14ac:dyDescent="0.25">
      <c r="B18" s="24" t="s">
        <v>43</v>
      </c>
      <c r="C18" s="121">
        <v>54588</v>
      </c>
      <c r="D18" s="121">
        <f>C18+1</f>
        <v>54589</v>
      </c>
      <c r="E18" s="121">
        <f t="shared" ref="E18:G18" si="0">D19+1</f>
        <v>54603</v>
      </c>
      <c r="F18" s="121">
        <f t="shared" si="0"/>
        <v>54616</v>
      </c>
      <c r="G18" s="121">
        <f t="shared" si="0"/>
        <v>54655</v>
      </c>
      <c r="H18" s="121">
        <f t="shared" ref="H18" si="1">G19+1</f>
        <v>54740</v>
      </c>
      <c r="I18" s="121"/>
      <c r="J18" s="121"/>
      <c r="K18" s="100"/>
      <c r="L18" s="101"/>
      <c r="M18" s="101"/>
      <c r="N18" s="101"/>
      <c r="O18" s="101"/>
      <c r="P18" s="121">
        <f>MAX(C18:O19)+1</f>
        <v>54745</v>
      </c>
    </row>
    <row r="19" spans="2:16" ht="14.1" customHeight="1" thickBot="1" x14ac:dyDescent="0.3">
      <c r="B19" s="9" t="s">
        <v>44</v>
      </c>
      <c r="C19" s="83"/>
      <c r="D19" s="121">
        <v>54602</v>
      </c>
      <c r="E19" s="132">
        <f>E18+12</f>
        <v>54615</v>
      </c>
      <c r="F19" s="132">
        <v>54654</v>
      </c>
      <c r="G19" s="132">
        <v>54739</v>
      </c>
      <c r="H19" s="132">
        <f>H18+4</f>
        <v>54744</v>
      </c>
      <c r="I19" s="132"/>
      <c r="J19" s="132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13</v>
      </c>
      <c r="F20" s="89">
        <f t="shared" si="2"/>
        <v>39</v>
      </c>
      <c r="G20" s="89">
        <f t="shared" si="2"/>
        <v>85</v>
      </c>
      <c r="H20" s="102">
        <f t="shared" si="2"/>
        <v>5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35">
        <f>D18+5</f>
        <v>54594</v>
      </c>
      <c r="D23" s="135">
        <f>C23+3</f>
        <v>54597</v>
      </c>
      <c r="E23" s="110" t="s">
        <v>181</v>
      </c>
      <c r="F23" s="210" t="s">
        <v>188</v>
      </c>
      <c r="G23" s="210"/>
      <c r="H23" s="210"/>
      <c r="I23" s="210"/>
      <c r="J23" s="137"/>
      <c r="K23" s="137"/>
      <c r="L23" s="111" t="s">
        <v>50</v>
      </c>
      <c r="M23" s="207" t="s">
        <v>179</v>
      </c>
      <c r="N23" s="207"/>
      <c r="O23" s="207"/>
      <c r="P23" s="207"/>
    </row>
    <row r="24" spans="2:16" ht="13.5" customHeight="1" x14ac:dyDescent="0.25">
      <c r="B24" s="208"/>
      <c r="C24" s="136"/>
      <c r="D24" s="136"/>
      <c r="E24" s="111" t="s">
        <v>177</v>
      </c>
      <c r="F24" s="210" t="s">
        <v>179</v>
      </c>
      <c r="G24" s="210"/>
      <c r="H24" s="210"/>
      <c r="I24" s="210"/>
      <c r="J24" s="137"/>
      <c r="K24" s="137"/>
      <c r="L24" s="111" t="s">
        <v>51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36">
        <f>D23+1</f>
        <v>54598</v>
      </c>
      <c r="D25" s="136">
        <f>C25+4</f>
        <v>54602</v>
      </c>
      <c r="E25" s="111" t="s">
        <v>51</v>
      </c>
      <c r="F25" s="210" t="s">
        <v>189</v>
      </c>
      <c r="G25" s="210"/>
      <c r="H25" s="210"/>
      <c r="I25" s="210"/>
      <c r="J25" s="137"/>
      <c r="K25" s="137"/>
      <c r="L25" s="111" t="s">
        <v>180</v>
      </c>
      <c r="M25" s="207" t="s">
        <v>179</v>
      </c>
      <c r="N25" s="207"/>
      <c r="O25" s="207"/>
      <c r="P25" s="207"/>
    </row>
    <row r="26" spans="2:16" ht="13.5" customHeight="1" x14ac:dyDescent="0.25">
      <c r="B26" s="208"/>
      <c r="C26" s="136"/>
      <c r="D26" s="136"/>
      <c r="E26" s="111" t="s">
        <v>50</v>
      </c>
      <c r="F26" s="210" t="s">
        <v>179</v>
      </c>
      <c r="G26" s="210"/>
      <c r="H26" s="210"/>
      <c r="I26" s="210"/>
      <c r="J26" s="137"/>
      <c r="K26" s="137"/>
      <c r="L26" s="111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6"/>
      <c r="D30" s="118"/>
      <c r="E30" s="118">
        <v>6.25E-2</v>
      </c>
      <c r="F30" s="118"/>
      <c r="G30" s="127"/>
      <c r="H30" s="127"/>
      <c r="I30" s="127"/>
      <c r="J30" s="127"/>
      <c r="K30" s="128"/>
      <c r="L30" s="127"/>
      <c r="M30" s="118"/>
      <c r="N30" s="134"/>
      <c r="O30" s="134">
        <v>0.23680555555555557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29"/>
      <c r="D31" s="217">
        <v>0.25347222222222221</v>
      </c>
      <c r="E31" s="217">
        <v>6.25E-2</v>
      </c>
      <c r="F31" s="130"/>
      <c r="G31" s="130"/>
      <c r="H31" s="130"/>
      <c r="I31" s="130"/>
      <c r="J31" s="130"/>
      <c r="K31" s="217">
        <v>2.2916666666666669E-2</v>
      </c>
      <c r="L31" s="130"/>
      <c r="M31" s="130"/>
      <c r="N31" s="130"/>
      <c r="O31" s="131"/>
      <c r="P31" s="94">
        <f>SUM(C31:N31)</f>
        <v>0.33888888888888891</v>
      </c>
    </row>
    <row r="32" spans="2:16" ht="14.1" customHeight="1" x14ac:dyDescent="0.25">
      <c r="B32" s="25" t="s">
        <v>67</v>
      </c>
      <c r="C32" s="115"/>
      <c r="D32" s="133">
        <v>0.12222222222222223</v>
      </c>
      <c r="E32" s="133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0.12222222222222223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0.13124999999999998</v>
      </c>
      <c r="E34" s="84">
        <f t="shared" si="3"/>
        <v>6.25E-2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2.2916666666666669E-2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0.21666666666666667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06"/>
      <c r="E53" s="106"/>
      <c r="F53" s="106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07"/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-153.845</v>
      </c>
      <c r="D72" s="222">
        <v>-155.38</v>
      </c>
      <c r="E72" s="76" t="s">
        <v>120</v>
      </c>
      <c r="F72" s="90">
        <v>19</v>
      </c>
      <c r="G72" s="218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-138.07</v>
      </c>
      <c r="D73" s="222">
        <v>-141.75800000000001</v>
      </c>
      <c r="E73" s="77" t="s">
        <v>124</v>
      </c>
      <c r="F73" s="91">
        <v>31</v>
      </c>
      <c r="G73" s="219">
        <v>44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-210.71199999999999</v>
      </c>
      <c r="D74" s="222">
        <v>-211.71700000000001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-112.265</v>
      </c>
      <c r="D75" s="222">
        <v>-114.363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24.074999999999999</v>
      </c>
      <c r="D76" s="222">
        <v>21.995000000000001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28.672999999999998</v>
      </c>
      <c r="D77" s="222">
        <v>26.109000000000002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20.088000000000001</v>
      </c>
      <c r="D78" s="222">
        <v>18.233000000000001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20.975999999999999</v>
      </c>
      <c r="D79" s="222">
        <v>19.042000000000002</v>
      </c>
      <c r="E79" s="76" t="s">
        <v>154</v>
      </c>
      <c r="F79" s="90">
        <v>19</v>
      </c>
      <c r="G79" s="218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223">
        <v>2.65E-5</v>
      </c>
      <c r="E80" s="77" t="s">
        <v>159</v>
      </c>
      <c r="F80" s="91">
        <v>28</v>
      </c>
      <c r="G80" s="219">
        <v>69.599999999999994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184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2024-11-14T01:40:03Z</dcterms:modified>
</cp:coreProperties>
</file>