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<sst xmlns="http://schemas.openxmlformats.org/spreadsheetml/2006/main" count="207" uniqueCount="190">
  <si>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</si>
  <si>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</si>
  <si>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</si>
  <si>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</si>
  <si>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</si>
  <si>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</si>
  <si>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</si>
  <si>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</si>
  <si>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</si>
  <si>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</si>
  <si>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</si>
  <si>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</si>
  <si>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</si>
  <si>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</si>
  <si>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</si>
  <si>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</si>
  <si>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</si>
  <si>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</si>
  <si>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</si>
  <si>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</si>
  <si>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</si>
  <si>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</si>
  <si>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</si>
  <si>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</si>
  <si>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</si>
  <si>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</si>
  <si>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</si>
  <si>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</si>
  <si>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</si>
  <si>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</si>
  <si>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</si>
  <si>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</si>
  <si>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</si>
  <si>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</si>
  <si>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</si>
  <si>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</si>
  <si>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</si>
  <si>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</si>
  <si>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</si>
  <si>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</si>
  <si>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</si>
  <si>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</si>
  <si>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</si>
  <si>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</si>
  <si>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</si>
  <si>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</si>
  <si>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</si>
  <si>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</si>
  <si>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</si>
  <si>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</si>
  <si>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</si>
  <si>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</si>
  <si>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</si>
  <si>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</si>
  <si>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</si>
  <si>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</si>
  <si>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</si>
  <si>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</si>
  <si>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</si>
  <si>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</si>
  <si>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</si>
  <si>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</si>
  <si>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</si>
  <si>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</si>
  <si>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</si>
  <si>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</si>
  <si>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</si>
  <si>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</si>
  <si>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</si>
  <si>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</si>
  <si>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</si>
  <si>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</si>
  <si>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</si>
  <si>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</si>
  <si>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</si>
  <si>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</si>
  <si>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</si>
  <si>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</si>
  <si>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</si>
  <si>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</si>
  <si>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</si>
  <si>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</si>
  <si>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</si>
  <si>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</si>
  <si>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</si>
  <si>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</si>
  <si>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</si>
  <si>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</si>
  <si>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</si>
  <si>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</si>
  <si>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</si>
  <si>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</si>
  <si>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</si>
  <si>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</si>
  <si>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</si>
  <si>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</si>
  <si>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</si>
  <si>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</si>
  <si>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</si>
  <si>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</si>
  <si>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</si>
  <si>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</si>
  <si>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</si>
  <si>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</si>
  <si>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</si>
  <si>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</si>
  <si>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</si>
  <si>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</si>
  <si>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</si>
  <si>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</si>
  <si>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</si>
  <si>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</si>
  <si>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</si>
  <si>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</si>
  <si>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</si>
  <si>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</si>
  <si>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</si>
  <si>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</si>
  <si>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</si>
  <si>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</si>
  <si>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</si>
  <si>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</si>
  <si>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</si>
  <si>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</si>
  <si>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</si>
  <si>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</si>
  <si>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</si>
  <si>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</si>
  <si>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</si>
  <si>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</si>
  <si>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</si>
  <si>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</si>
  <si>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</si>
  <si>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</si>
  <si>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</si>
  <si>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</si>
  <si>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</si>
  <si>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</si>
  <si>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</si>
  <si>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</si>
  <si>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</si>
  <si>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</si>
  <si>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</si>
  <si>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</si>
  <si>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</si>
  <si>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</si>
  <si>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</si>
  <si>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</si>
  <si>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</si>
  <si>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</si>
  <si>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</si>
  <si>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</si>
  <si>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</si>
  <si>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</si>
  <si>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</si>
  <si>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</si>
  <si>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</si>
  <si>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</si>
  <si>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</si>
  <si>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</si>
  <si>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</si>
  <si>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</si>
  <si>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</si>
  <si>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</si>
  <si>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</si>
  <si>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</si>
  <si>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</si>
  <si>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</si>
  <si>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</si>
  <si>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</si>
  <si>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</si>
  <si>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</si>
  <si>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</si>
  <si>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</si>
  <si>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</si>
  <si>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</si>
  <si>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</si>
  <si>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</si>
  <si>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</si>
  <si>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</si>
  <si>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</si>
  <si>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</si>
  <si>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</si>
  <si>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제거</t>
    <phoneticPr fontId="3" type="noConversion"/>
  </si>
  <si>
    <t>E</t>
    <phoneticPr fontId="3" type="noConversion"/>
  </si>
  <si>
    <t>E</t>
    <phoneticPr fontId="3" type="noConversion"/>
  </si>
  <si>
    <t>/  /  /  /</t>
    <phoneticPr fontId="3" type="noConversion"/>
  </si>
  <si>
    <t>/  /  /  /</t>
    <phoneticPr fontId="3" type="noConversion"/>
  </si>
  <si>
    <t>E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</si>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</sst>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4" t="s">
        <v>0</v>
      </c>
      <c r="C2" s="19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5">
        <v>45592</v>
      </c>
      <c r="D3" s="196"/>
      <c r="E3" s="1"/>
      <c r="F3" s="1"/>
      <c r="G3" s="1"/>
      <c r="H3" s="1"/>
      <c r="I3" s="1"/>
      <c r="J3" s="1"/>
      <c r="K3" s="35" t="s">
        <v>2</v>
      </c>
      <c r="L3" s="197">
        <f>(P31-(P32+P33))/P31*100</f>
        <v>0</v>
      </c>
      <c r="M3" s="197"/>
      <c r="N3" s="35" t="s">
        <v>3</v>
      </c>
      <c r="O3" s="197">
        <f>(P31-P33)/P31*100</f>
        <v>100</v>
      </c>
      <c r="P3" s="197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4" t="s">
        <v>6</v>
      </c>
      <c r="C7" s="19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6" t="s">
        <v>21</v>
      </c>
      <c r="C9" s="112">
        <v>0.75</v>
      </c>
      <c r="D9" s="118"/>
      <c r="E9" s="118">
        <v>2.4</v>
      </c>
      <c r="F9" s="118">
        <v>86</v>
      </c>
      <c r="G9" s="117" t="s">
        <v>188</v>
      </c>
      <c r="H9" s="118">
        <v>5.0999999999999996</v>
      </c>
      <c r="I9" s="117">
        <v>17</v>
      </c>
      <c r="J9" s="119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2:16" s="78" customFormat="1" ht="14.25" customHeight="1" x14ac:dyDescent="0.25">
      <c r="B10" s="79" t="s">
        <v>22</v>
      </c>
      <c r="C10" s="120">
        <v>0.91666666666666663</v>
      </c>
      <c r="D10" s="118"/>
      <c r="E10" s="118">
        <v>3.1</v>
      </c>
      <c r="F10" s="118">
        <v>87</v>
      </c>
      <c r="G10" s="117" t="s">
        <v>184</v>
      </c>
      <c r="H10" s="118">
        <v>4.7</v>
      </c>
      <c r="I10" s="121"/>
      <c r="J10" s="119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s="78" customFormat="1" ht="14.25" customHeight="1" thickBot="1" x14ac:dyDescent="0.3">
      <c r="B11" s="80" t="s">
        <v>23</v>
      </c>
      <c r="C11" s="122">
        <v>4.1666666666666664E-2</v>
      </c>
      <c r="D11" s="123"/>
      <c r="E11" s="123">
        <v>4.7</v>
      </c>
      <c r="F11" s="123">
        <v>88</v>
      </c>
      <c r="G11" s="117" t="s">
        <v>185</v>
      </c>
      <c r="H11" s="118">
        <v>5.9</v>
      </c>
      <c r="I11" s="124"/>
      <c r="J11" s="119">
        <f>IF(L11, 1, 0) + IF(M11, 2, 0) + IF(N11, 4, 0) + IF(O11, 8, 0) + IF(P11, 16, 0)</f>
        <v>29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1</v>
      </c>
    </row>
    <row r="12" spans="2:16" ht="14.25" customHeight="1" thickBot="1" x14ac:dyDescent="0.3">
      <c r="B12" s="10" t="s">
        <v>24</v>
      </c>
      <c r="C12" s="11">
        <f>(24-C9)+C11</f>
        <v>23.291666666666668</v>
      </c>
      <c r="D12" s="12" t="e">
        <f>AVERAGE(D9:D11)</f>
        <v>#DIV/0!</v>
      </c>
      <c r="E12" s="12">
        <f>AVERAGE(E9:E11)</f>
        <v>3.4</v>
      </c>
      <c r="F12" s="13">
        <f>AVERAGE(F9:F11)</f>
        <v>87</v>
      </c>
      <c r="G12" s="14"/>
      <c r="H12" s="15">
        <f>AVERAGE(H9:H11)</f>
        <v>5.2333333333333334</v>
      </c>
      <c r="I12" s="16"/>
      <c r="J12" s="17">
        <f>AVERAGE(J9:J11)</f>
        <v>29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4" t="s">
        <v>25</v>
      </c>
      <c r="C14" s="19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1" t="s">
        <v>176</v>
      </c>
      <c r="D16" s="113" t="s">
        <v>178</v>
      </c>
      <c r="E16" s="113" t="s">
        <v>189</v>
      </c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13" t="s">
        <v>41</v>
      </c>
    </row>
    <row r="17" spans="2:16" ht="14.1" customHeight="1" x14ac:dyDescent="0.25">
      <c r="B17" s="24" t="s">
        <v>42</v>
      </c>
      <c r="C17" s="112">
        <v>0.71388888888888891</v>
      </c>
      <c r="D17" s="112">
        <v>0.71666666666666667</v>
      </c>
      <c r="E17" s="112">
        <v>4.1666666666666664E-2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12">
        <v>4.5833333333333337E-2</v>
      </c>
    </row>
    <row r="18" spans="2:16" ht="14.1" customHeight="1" x14ac:dyDescent="0.25">
      <c r="B18" s="24" t="s">
        <v>43</v>
      </c>
      <c r="C18" s="113">
        <v>52023</v>
      </c>
      <c r="D18" s="113">
        <f>C18+1</f>
        <v>52024</v>
      </c>
      <c r="E18" s="113">
        <f>D19+1</f>
        <v>52093</v>
      </c>
      <c r="F18" s="101"/>
      <c r="G18" s="101"/>
      <c r="H18" s="101"/>
      <c r="I18" s="101"/>
      <c r="J18" s="101"/>
      <c r="K18" s="101"/>
      <c r="L18" s="101"/>
      <c r="M18" s="102"/>
      <c r="N18" s="102"/>
      <c r="O18" s="102"/>
      <c r="P18" s="113">
        <f>MAX(C18:O19)+1</f>
        <v>52098</v>
      </c>
    </row>
    <row r="19" spans="2:16" ht="14.1" customHeight="1" thickBot="1" x14ac:dyDescent="0.3">
      <c r="B19" s="9" t="s">
        <v>44</v>
      </c>
      <c r="C19" s="83"/>
      <c r="D19" s="113">
        <v>52092</v>
      </c>
      <c r="E19" s="113">
        <f>E18+4</f>
        <v>52097</v>
      </c>
      <c r="F19" s="101"/>
      <c r="G19" s="101"/>
      <c r="H19" s="109"/>
      <c r="I19" s="109"/>
      <c r="J19" s="109"/>
      <c r="K19" s="110"/>
      <c r="L19" s="110"/>
      <c r="M19" s="110"/>
      <c r="N19" s="109"/>
      <c r="O19" s="109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69</v>
      </c>
      <c r="E20" s="89">
        <f t="shared" ref="E20:O20" si="0">IF(ISNUMBER(E18),E19-E18+1,"")</f>
        <v>5</v>
      </c>
      <c r="F20" s="89" t="str">
        <f t="shared" si="0"/>
        <v/>
      </c>
      <c r="G20" s="89" t="str">
        <f t="shared" si="0"/>
        <v/>
      </c>
      <c r="H20" s="103" t="str">
        <f t="shared" si="0"/>
        <v/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6" t="s">
        <v>46</v>
      </c>
      <c r="C22" s="24" t="s">
        <v>21</v>
      </c>
      <c r="D22" s="24" t="s">
        <v>23</v>
      </c>
      <c r="E22" s="24" t="s">
        <v>47</v>
      </c>
      <c r="F22" s="207" t="s">
        <v>48</v>
      </c>
      <c r="G22" s="207"/>
      <c r="H22" s="207"/>
      <c r="I22" s="207"/>
      <c r="J22" s="24" t="s">
        <v>21</v>
      </c>
      <c r="K22" s="24" t="s">
        <v>23</v>
      </c>
      <c r="L22" s="24" t="s">
        <v>47</v>
      </c>
      <c r="M22" s="207" t="s">
        <v>48</v>
      </c>
      <c r="N22" s="207"/>
      <c r="O22" s="207"/>
      <c r="P22" s="207"/>
    </row>
    <row r="23" spans="2:16" ht="13.5" customHeight="1" x14ac:dyDescent="0.25">
      <c r="B23" s="206"/>
      <c r="C23" s="114"/>
      <c r="D23" s="114"/>
      <c r="E23" s="115" t="s">
        <v>181</v>
      </c>
      <c r="F23" s="205" t="s">
        <v>186</v>
      </c>
      <c r="G23" s="205"/>
      <c r="H23" s="205"/>
      <c r="I23" s="205"/>
      <c r="J23" s="132"/>
      <c r="K23" s="132"/>
      <c r="L23" s="117" t="s">
        <v>50</v>
      </c>
      <c r="M23" s="205" t="s">
        <v>187</v>
      </c>
      <c r="N23" s="205"/>
      <c r="O23" s="205"/>
      <c r="P23" s="205"/>
    </row>
    <row r="24" spans="2:16" ht="13.5" customHeight="1" x14ac:dyDescent="0.25">
      <c r="B24" s="206"/>
      <c r="C24" s="116"/>
      <c r="D24" s="116"/>
      <c r="E24" s="117" t="s">
        <v>177</v>
      </c>
      <c r="F24" s="205" t="s">
        <v>179</v>
      </c>
      <c r="G24" s="205"/>
      <c r="H24" s="205"/>
      <c r="I24" s="205"/>
      <c r="J24" s="132"/>
      <c r="K24" s="132"/>
      <c r="L24" s="117" t="s">
        <v>51</v>
      </c>
      <c r="M24" s="205" t="s">
        <v>179</v>
      </c>
      <c r="N24" s="205"/>
      <c r="O24" s="205"/>
      <c r="P24" s="205"/>
    </row>
    <row r="25" spans="2:16" ht="13.5" customHeight="1" x14ac:dyDescent="0.25">
      <c r="B25" s="206"/>
      <c r="C25" s="116"/>
      <c r="D25" s="116"/>
      <c r="E25" s="117" t="s">
        <v>51</v>
      </c>
      <c r="F25" s="205" t="s">
        <v>187</v>
      </c>
      <c r="G25" s="205"/>
      <c r="H25" s="205"/>
      <c r="I25" s="205"/>
      <c r="J25" s="132"/>
      <c r="K25" s="132"/>
      <c r="L25" s="117" t="s">
        <v>180</v>
      </c>
      <c r="M25" s="205" t="s">
        <v>187</v>
      </c>
      <c r="N25" s="205"/>
      <c r="O25" s="205"/>
      <c r="P25" s="205"/>
    </row>
    <row r="26" spans="2:16" ht="13.5" customHeight="1" x14ac:dyDescent="0.25">
      <c r="B26" s="206"/>
      <c r="C26" s="116"/>
      <c r="D26" s="116"/>
      <c r="E26" s="117" t="s">
        <v>50</v>
      </c>
      <c r="F26" s="205" t="s">
        <v>179</v>
      </c>
      <c r="G26" s="205"/>
      <c r="H26" s="205"/>
      <c r="I26" s="205"/>
      <c r="J26" s="132"/>
      <c r="K26" s="132"/>
      <c r="L26" s="117" t="s">
        <v>49</v>
      </c>
      <c r="M26" s="205" t="s">
        <v>179</v>
      </c>
      <c r="N26" s="205"/>
      <c r="O26" s="205"/>
      <c r="P26" s="20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4" t="s">
        <v>52</v>
      </c>
      <c r="C28" s="194"/>
      <c r="D28" s="19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214"/>
      <c r="D30" s="98"/>
      <c r="E30" s="98"/>
      <c r="F30" s="98"/>
      <c r="G30" s="98"/>
      <c r="H30" s="98"/>
      <c r="I30" s="98"/>
      <c r="J30" s="98"/>
      <c r="K30" s="133"/>
      <c r="L30" s="98"/>
      <c r="M30" s="98">
        <v>0.32569444444444445</v>
      </c>
      <c r="N30" s="98"/>
      <c r="O30" s="98"/>
      <c r="P30" s="94">
        <f>SUM(C30:J30,L30:N30)</f>
        <v>0.32569444444444445</v>
      </c>
    </row>
    <row r="31" spans="2:16" ht="14.1" customHeight="1" x14ac:dyDescent="0.25">
      <c r="B31" s="25" t="s">
        <v>171</v>
      </c>
      <c r="C31" s="215"/>
      <c r="D31" s="129"/>
      <c r="E31" s="129"/>
      <c r="F31" s="129">
        <v>0.32569444444444445</v>
      </c>
      <c r="G31" s="129"/>
      <c r="H31" s="129"/>
      <c r="I31" s="129"/>
      <c r="J31" s="129"/>
      <c r="K31" s="129">
        <v>4.1666666666666664E-2</v>
      </c>
      <c r="L31" s="129"/>
      <c r="M31" s="129"/>
      <c r="N31" s="129"/>
      <c r="O31" s="134"/>
      <c r="P31" s="94">
        <f>SUM(C31:N31)</f>
        <v>0.36736111111111114</v>
      </c>
    </row>
    <row r="32" spans="2:16" ht="14.1" customHeight="1" x14ac:dyDescent="0.25">
      <c r="B32" s="25" t="s">
        <v>67</v>
      </c>
      <c r="C32" s="216"/>
      <c r="D32" s="135"/>
      <c r="E32" s="135"/>
      <c r="F32" s="135">
        <v>0.32569444444444445</v>
      </c>
      <c r="G32" s="135"/>
      <c r="H32" s="135"/>
      <c r="I32" s="135"/>
      <c r="J32" s="135"/>
      <c r="K32" s="135">
        <v>4.1666666666666664E-2</v>
      </c>
      <c r="L32" s="135"/>
      <c r="M32" s="135"/>
      <c r="N32" s="135"/>
      <c r="O32" s="136"/>
      <c r="P32" s="94">
        <f>SUM(C32:N32)</f>
        <v>0.36736111111111114</v>
      </c>
    </row>
    <row r="33" spans="2:16" ht="14.1" customHeight="1" thickBot="1" x14ac:dyDescent="0.3">
      <c r="B33" s="25" t="s">
        <v>68</v>
      </c>
      <c r="C33" s="21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8"/>
      <c r="P33" s="104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0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9"/>
      <c r="P34" s="100">
        <f t="shared" si="1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1" t="s">
        <v>69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</row>
    <row r="37" spans="2:16" ht="18" customHeight="1" x14ac:dyDescent="0.25">
      <c r="B37" s="192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ht="18" customHeight="1" x14ac:dyDescent="0.25">
      <c r="B38" s="192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</row>
    <row r="39" spans="2:16" ht="18" customHeight="1" x14ac:dyDescent="0.25">
      <c r="B39" s="192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</row>
    <row r="40" spans="2:16" ht="18" customHeight="1" x14ac:dyDescent="0.25">
      <c r="B40" s="192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</row>
    <row r="41" spans="2:16" ht="18" customHeight="1" x14ac:dyDescent="0.25">
      <c r="B41" s="193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70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18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5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67"/>
      <c r="C52" s="168"/>
      <c r="D52" s="165"/>
      <c r="E52" s="165"/>
      <c r="F52" s="165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" customHeight="1" thickTop="1" thickBot="1" x14ac:dyDescent="0.3">
      <c r="B53" s="170" t="s">
        <v>168</v>
      </c>
      <c r="C53" s="171"/>
      <c r="D53" s="107"/>
      <c r="E53" s="107"/>
      <c r="F53" s="107"/>
      <c r="G53" s="174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" customHeight="1" thickTop="1" thickBot="1" x14ac:dyDescent="0.3">
      <c r="B54" s="172" t="s">
        <v>167</v>
      </c>
      <c r="C54" s="173"/>
      <c r="D54" s="173"/>
      <c r="E54" s="173"/>
      <c r="F54" s="108"/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1" t="s">
        <v>71</v>
      </c>
      <c r="C56" s="15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2" t="s">
        <v>72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73</v>
      </c>
      <c r="O57" s="153"/>
      <c r="P57" s="156"/>
    </row>
    <row r="58" spans="2:16" ht="17.100000000000001" customHeight="1" x14ac:dyDescent="0.25">
      <c r="B58" s="157" t="s">
        <v>74</v>
      </c>
      <c r="C58" s="158"/>
      <c r="D58" s="159"/>
      <c r="E58" s="157" t="s">
        <v>75</v>
      </c>
      <c r="F58" s="158"/>
      <c r="G58" s="159"/>
      <c r="H58" s="158" t="s">
        <v>76</v>
      </c>
      <c r="I58" s="158"/>
      <c r="J58" s="158"/>
      <c r="K58" s="160" t="s">
        <v>77</v>
      </c>
      <c r="L58" s="158"/>
      <c r="M58" s="161"/>
      <c r="N58" s="162"/>
      <c r="O58" s="158"/>
      <c r="P58" s="163"/>
    </row>
    <row r="59" spans="2:16" ht="20.100000000000001" customHeight="1" x14ac:dyDescent="0.25">
      <c r="B59" s="139" t="s">
        <v>78</v>
      </c>
      <c r="C59" s="140"/>
      <c r="D59" s="32" t="b">
        <v>1</v>
      </c>
      <c r="E59" s="139" t="s">
        <v>79</v>
      </c>
      <c r="F59" s="140"/>
      <c r="G59" s="32" t="b">
        <v>1</v>
      </c>
      <c r="H59" s="147" t="s">
        <v>80</v>
      </c>
      <c r="I59" s="140"/>
      <c r="J59" s="32" t="b">
        <v>1</v>
      </c>
      <c r="K59" s="147" t="s">
        <v>81</v>
      </c>
      <c r="L59" s="140"/>
      <c r="M59" s="32" t="b">
        <v>1</v>
      </c>
      <c r="N59" s="148" t="s">
        <v>82</v>
      </c>
      <c r="O59" s="140"/>
      <c r="P59" s="32" t="b">
        <v>1</v>
      </c>
    </row>
    <row r="60" spans="2:16" ht="20.100000000000001" customHeight="1" x14ac:dyDescent="0.25">
      <c r="B60" s="139" t="s">
        <v>83</v>
      </c>
      <c r="C60" s="140"/>
      <c r="D60" s="32" t="b">
        <v>1</v>
      </c>
      <c r="E60" s="139" t="s">
        <v>84</v>
      </c>
      <c r="F60" s="140"/>
      <c r="G60" s="32" t="b">
        <v>1</v>
      </c>
      <c r="H60" s="147" t="s">
        <v>85</v>
      </c>
      <c r="I60" s="140"/>
      <c r="J60" s="32" t="b">
        <v>1</v>
      </c>
      <c r="K60" s="147" t="s">
        <v>86</v>
      </c>
      <c r="L60" s="140"/>
      <c r="M60" s="32" t="b">
        <v>1</v>
      </c>
      <c r="N60" s="148" t="s">
        <v>87</v>
      </c>
      <c r="O60" s="140"/>
      <c r="P60" s="32" t="b">
        <v>1</v>
      </c>
    </row>
    <row r="61" spans="2:16" ht="20.100000000000001" customHeight="1" x14ac:dyDescent="0.25">
      <c r="B61" s="139" t="s">
        <v>88</v>
      </c>
      <c r="C61" s="140"/>
      <c r="D61" s="32" t="b">
        <v>1</v>
      </c>
      <c r="E61" s="139" t="s">
        <v>89</v>
      </c>
      <c r="F61" s="140"/>
      <c r="G61" s="32" t="b">
        <v>1</v>
      </c>
      <c r="H61" s="147" t="s">
        <v>90</v>
      </c>
      <c r="I61" s="140"/>
      <c r="J61" s="32" t="b">
        <v>1</v>
      </c>
      <c r="K61" s="147" t="s">
        <v>91</v>
      </c>
      <c r="L61" s="140"/>
      <c r="M61" s="32" t="b">
        <v>1</v>
      </c>
      <c r="N61" s="148" t="s">
        <v>92</v>
      </c>
      <c r="O61" s="140"/>
      <c r="P61" s="32" t="b">
        <v>1</v>
      </c>
    </row>
    <row r="62" spans="2:16" ht="20.100000000000001" customHeight="1" x14ac:dyDescent="0.25">
      <c r="B62" s="147" t="s">
        <v>90</v>
      </c>
      <c r="C62" s="140"/>
      <c r="D62" s="32" t="b">
        <v>1</v>
      </c>
      <c r="E62" s="139" t="s">
        <v>93</v>
      </c>
      <c r="F62" s="140"/>
      <c r="G62" s="32" t="b">
        <v>1</v>
      </c>
      <c r="H62" s="147" t="s">
        <v>94</v>
      </c>
      <c r="I62" s="140"/>
      <c r="J62" s="32" t="b">
        <v>0</v>
      </c>
      <c r="K62" s="147" t="s">
        <v>95</v>
      </c>
      <c r="L62" s="140"/>
      <c r="M62" s="32" t="b">
        <v>1</v>
      </c>
      <c r="N62" s="148" t="s">
        <v>85</v>
      </c>
      <c r="O62" s="140"/>
      <c r="P62" s="32" t="b">
        <v>1</v>
      </c>
    </row>
    <row r="63" spans="2:16" ht="20.100000000000001" customHeight="1" x14ac:dyDescent="0.25">
      <c r="B63" s="147" t="s">
        <v>96</v>
      </c>
      <c r="C63" s="140"/>
      <c r="D63" s="32" t="b">
        <v>1</v>
      </c>
      <c r="E63" s="139" t="s">
        <v>97</v>
      </c>
      <c r="F63" s="140"/>
      <c r="G63" s="32" t="b">
        <v>1</v>
      </c>
      <c r="H63" s="37"/>
      <c r="I63" s="38"/>
      <c r="J63" s="39"/>
      <c r="K63" s="147" t="s">
        <v>98</v>
      </c>
      <c r="L63" s="140"/>
      <c r="M63" s="32" t="b">
        <v>1</v>
      </c>
      <c r="N63" s="148" t="s">
        <v>166</v>
      </c>
      <c r="O63" s="140"/>
      <c r="P63" s="32" t="b">
        <v>1</v>
      </c>
    </row>
    <row r="64" spans="2:16" ht="20.100000000000001" customHeight="1" x14ac:dyDescent="0.25">
      <c r="B64" s="147" t="s">
        <v>99</v>
      </c>
      <c r="C64" s="140"/>
      <c r="D64" s="32" t="b">
        <v>0</v>
      </c>
      <c r="E64" s="139" t="s">
        <v>100</v>
      </c>
      <c r="F64" s="140"/>
      <c r="G64" s="32" t="b">
        <v>1</v>
      </c>
      <c r="H64" s="40"/>
      <c r="I64" s="41"/>
      <c r="J64" s="42"/>
      <c r="K64" s="149" t="s">
        <v>101</v>
      </c>
      <c r="L64" s="15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9" t="s">
        <v>164</v>
      </c>
      <c r="F65" s="14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1" t="s">
        <v>107</v>
      </c>
      <c r="C69" s="141"/>
      <c r="D69" s="50"/>
      <c r="E69" s="50"/>
      <c r="F69" s="143" t="s">
        <v>108</v>
      </c>
      <c r="G69" s="145" t="s">
        <v>109</v>
      </c>
      <c r="H69" s="50"/>
      <c r="I69" s="141" t="s">
        <v>110</v>
      </c>
      <c r="J69" s="14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2"/>
      <c r="C70" s="142"/>
      <c r="D70" s="54"/>
      <c r="E70" s="55"/>
      <c r="F70" s="144"/>
      <c r="G70" s="146"/>
      <c r="H70" s="56"/>
      <c r="I70" s="142"/>
      <c r="J70" s="14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-156.09</v>
      </c>
      <c r="D72" s="130">
        <v>-156.19999999999999</v>
      </c>
      <c r="E72" s="76" t="s">
        <v>120</v>
      </c>
      <c r="F72" s="90">
        <v>16.899999999999999</v>
      </c>
      <c r="G72" s="125">
        <v>15.6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-143.30000000000001</v>
      </c>
      <c r="D73" s="130">
        <v>-143</v>
      </c>
      <c r="E73" s="77" t="s">
        <v>124</v>
      </c>
      <c r="F73" s="91">
        <v>40.299999999999997</v>
      </c>
      <c r="G73" s="126">
        <v>15.9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-212.4</v>
      </c>
      <c r="D74" s="130">
        <v>-212.3</v>
      </c>
      <c r="E74" s="77" t="s">
        <v>129</v>
      </c>
      <c r="F74" s="95">
        <v>10</v>
      </c>
      <c r="G74" s="12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-116.4</v>
      </c>
      <c r="D75" s="130">
        <v>-117.2</v>
      </c>
      <c r="E75" s="77" t="s">
        <v>134</v>
      </c>
      <c r="F75" s="95">
        <v>50</v>
      </c>
      <c r="G75" s="12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22.4</v>
      </c>
      <c r="D76" s="130">
        <v>21.1</v>
      </c>
      <c r="E76" s="77" t="s">
        <v>139</v>
      </c>
      <c r="F76" s="95">
        <v>40</v>
      </c>
      <c r="G76" s="12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25.8</v>
      </c>
      <c r="D77" s="130">
        <v>25</v>
      </c>
      <c r="E77" s="77" t="s">
        <v>144</v>
      </c>
      <c r="F77" s="95">
        <v>160</v>
      </c>
      <c r="G77" s="12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</v>
      </c>
      <c r="D78" s="130">
        <v>17.399999999999999</v>
      </c>
      <c r="E78" s="77" t="s">
        <v>149</v>
      </c>
      <c r="F78" s="92"/>
      <c r="G78" s="12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19.8</v>
      </c>
      <c r="D79" s="130">
        <v>18.2</v>
      </c>
      <c r="E79" s="76" t="s">
        <v>154</v>
      </c>
      <c r="F79" s="90">
        <v>6.4</v>
      </c>
      <c r="G79" s="125">
        <v>6.3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2.5599999999999999E-5</v>
      </c>
      <c r="D80" s="131">
        <v>2.55E-5</v>
      </c>
      <c r="E80" s="77" t="s">
        <v>159</v>
      </c>
      <c r="F80" s="91">
        <v>81.400000000000006</v>
      </c>
      <c r="G80" s="126">
        <v>81.7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8" t="s">
        <v>163</v>
      </c>
      <c r="C84" s="198"/>
    </row>
    <row r="85" spans="2:16" ht="15" customHeight="1" x14ac:dyDescent="0.25">
      <c r="B85" s="199" t="s">
        <v>183</v>
      </c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1"/>
    </row>
    <row r="86" spans="2:16" ht="15" customHeight="1" x14ac:dyDescent="0.25">
      <c r="B86" s="202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4"/>
    </row>
    <row r="87" spans="2:16" ht="15" customHeight="1" x14ac:dyDescent="0.25">
      <c r="B87" s="208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10"/>
    </row>
    <row r="88" spans="2:16" ht="15" customHeight="1" x14ac:dyDescent="0.25">
      <c r="B88" s="202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4"/>
    </row>
    <row r="89" spans="2:16" ht="15" customHeight="1" x14ac:dyDescent="0.25">
      <c r="B89" s="208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02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4"/>
    </row>
    <row r="91" spans="2:16" ht="15" customHeight="1" x14ac:dyDescent="0.25">
      <c r="B91" s="202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4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2024-10-28T01:10:55Z</dcterms:modified>
</cp:coreProperties>
</file>