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l="1"/>
  <c r="E18" i="1" s="1"/>
  <c r="E19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<sst xmlns="http://schemas.openxmlformats.org/spreadsheetml/2006/main" count="207" uniqueCount="193">
  <si>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</si>
  <si>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</si>
  <si>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</si>
  <si>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</si>
  <si>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</si>
  <si>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</si>
  <si>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</si>
  <si>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</si>
  <si>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</si>
  <si>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</si>
  <si>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</si>
  <si>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</si>
  <si>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</si>
  <si>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</si>
  <si>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</si>
  <si>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</si>
  <si>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</si>
  <si>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</si>
  <si>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</si>
  <si>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</si>
  <si>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</si>
  <si>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</si>
  <si>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</si>
  <si>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</si>
  <si>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</si>
  <si>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</si>
  <si>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</si>
  <si>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</si>
  <si>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</si>
  <si>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</si>
  <si>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</si>
  <si>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</si>
  <si>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</si>
  <si>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</si>
  <si>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</si>
  <si>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</si>
  <si>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</si>
  <si>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</si>
  <si>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</si>
  <si>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</si>
  <si>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</si>
  <si>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</si>
  <si>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</si>
  <si>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</si>
  <si>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</si>
  <si>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</si>
  <si>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</si>
  <si>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</si>
  <si>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</si>
  <si>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</si>
  <si>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</si>
  <si>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</si>
  <si>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</si>
  <si>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</si>
  <si>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</si>
  <si>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</si>
  <si>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</si>
  <si>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</si>
  <si>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</si>
  <si>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</si>
  <si>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</si>
  <si>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</si>
  <si>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</si>
  <si>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</si>
  <si>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</si>
  <si>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</si>
  <si>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</si>
  <si>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</si>
  <si>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</si>
  <si>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</si>
  <si>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</si>
  <si>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</si>
  <si>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</si>
  <si>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</si>
  <si>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</si>
  <si>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</si>
  <si>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</si>
  <si>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</si>
  <si>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</si>
  <si>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</si>
  <si>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</si>
  <si>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</si>
  <si>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</si>
  <si>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</si>
  <si>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</si>
  <si>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</si>
  <si>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</si>
  <si>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</si>
  <si>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</si>
  <si>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</si>
  <si>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</si>
  <si>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</si>
  <si>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</si>
  <si>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</si>
  <si>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</si>
  <si>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</si>
  <si>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</si>
  <si>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</si>
  <si>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</si>
  <si>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</si>
  <si>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</si>
  <si>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</si>
  <si>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</si>
  <si>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</si>
  <si>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</si>
  <si>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</si>
  <si>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</si>
  <si>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</si>
  <si>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</si>
  <si>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</si>
  <si>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</si>
  <si>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</si>
  <si>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</si>
  <si>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</si>
  <si>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</si>
  <si>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</si>
  <si>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</si>
  <si>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</si>
  <si>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</si>
  <si>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</si>
  <si>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</si>
  <si>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</si>
  <si>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</si>
  <si>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</si>
  <si>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</si>
  <si>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</si>
  <si>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</si>
  <si>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</si>
  <si>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</si>
  <si>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</si>
  <si>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</si>
  <si>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</si>
  <si>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</si>
  <si>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</si>
  <si>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</si>
  <si>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</si>
  <si>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</si>
  <si>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</si>
  <si>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</si>
  <si>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</si>
  <si>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</si>
  <si>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</si>
  <si>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</si>
  <si>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</si>
  <si>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</si>
  <si>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</si>
  <si>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</si>
  <si>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</si>
  <si>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</si>
  <si>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</si>
  <si>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</si>
  <si>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</si>
  <si>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</si>
  <si>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</si>
  <si>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</si>
  <si>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</si>
  <si>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</si>
  <si>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</si>
  <si>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</si>
  <si>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</si>
  <si>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</si>
  <si>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</si>
  <si>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</si>
  <si>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</si>
  <si>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</si>
  <si>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</si>
  <si>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</si>
  <si>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</si>
  <si>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</si>
  <si>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</si>
  <si>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</si>
  <si>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</si>
  <si>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</si>
  <si>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</si>
  <si>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</si>
  <si>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</si>
  <si>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</si>
  <si>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</si>
  <si>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</si>
  <si>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</si>
  <si>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</si>
  <si>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</si>
  <si>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</si>
  <si>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</si>
  <si>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</si>
  <si>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</si>
  <si>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</si>
  <si>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/  /  /  / </t>
    <phoneticPr fontId="3" type="noConversion"/>
  </si>
  <si>
    <t>/  /  /  /</t>
    <phoneticPr fontId="3" type="noConversion"/>
  </si>
  <si>
    <t>S</t>
    <phoneticPr fontId="3" type="noConversion"/>
  </si>
  <si>
    <t>S</t>
    <phoneticPr fontId="3" type="noConversion"/>
  </si>
  <si>
    <t>ALL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</si>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</sst>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5" sqref="E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45554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0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3">
        <v>0.73958333333333337</v>
      </c>
      <c r="D9" s="124"/>
      <c r="E9" s="124">
        <v>1.6</v>
      </c>
      <c r="F9" s="124">
        <v>89</v>
      </c>
      <c r="G9" s="109" t="s">
        <v>192</v>
      </c>
      <c r="H9" s="125">
        <v>4.9000000000000004</v>
      </c>
      <c r="I9" s="140">
        <v>95</v>
      </c>
      <c r="J9" s="126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79" customFormat="1" ht="14.25" customHeight="1" x14ac:dyDescent="0.25">
      <c r="B10" s="80" t="s">
        <v>22</v>
      </c>
      <c r="C10" s="128">
        <v>0.9375</v>
      </c>
      <c r="D10" s="125"/>
      <c r="E10" s="125">
        <v>-0.7</v>
      </c>
      <c r="F10" s="125">
        <v>90</v>
      </c>
      <c r="G10" s="140" t="s">
        <v>189</v>
      </c>
      <c r="H10" s="125">
        <v>7.2</v>
      </c>
      <c r="I10" s="129"/>
      <c r="J10" s="126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s="79" customFormat="1" ht="14.25" customHeight="1" thickBot="1" x14ac:dyDescent="0.3">
      <c r="B11" s="81" t="s">
        <v>23</v>
      </c>
      <c r="C11" s="132">
        <v>4.1666666666666664E-2</v>
      </c>
      <c r="D11" s="133"/>
      <c r="E11" s="133">
        <v>-0.9</v>
      </c>
      <c r="F11" s="133">
        <v>90</v>
      </c>
      <c r="G11" s="140" t="s">
        <v>190</v>
      </c>
      <c r="H11" s="125">
        <v>8.9</v>
      </c>
      <c r="I11" s="134"/>
      <c r="J11" s="126">
        <f>IF(L11, 1, 0) + IF(M11, 2, 0) + IF(N11, 4, 0) + IF(O11, 8, 0) + IF(P11, 16, 0)</f>
        <v>29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1</v>
      </c>
    </row>
    <row r="12" spans="2:16" ht="14.25" customHeight="1" thickBot="1" x14ac:dyDescent="0.3">
      <c r="B12" s="10" t="s">
        <v>24</v>
      </c>
      <c r="C12" s="11">
        <f>(24-C9)+C11</f>
        <v>23.302083333333336</v>
      </c>
      <c r="D12" s="12" t="e">
        <f>AVERAGE(D9:D11)</f>
        <v>#DIV/0!</v>
      </c>
      <c r="E12" s="12">
        <f>AVERAGE(E9:E11)</f>
        <v>0</v>
      </c>
      <c r="F12" s="13">
        <f>AVERAGE(F9:F11)</f>
        <v>89.666666666666671</v>
      </c>
      <c r="G12" s="14"/>
      <c r="H12" s="15">
        <f>AVERAGE(H9:H11)</f>
        <v>7</v>
      </c>
      <c r="I12" s="16"/>
      <c r="J12" s="17">
        <f>AVERAGE(J9:J11)</f>
        <v>23.666666666666668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191</v>
      </c>
      <c r="F16" s="113"/>
      <c r="G16" s="113"/>
      <c r="H16" s="113"/>
      <c r="I16" s="113"/>
      <c r="J16" s="141"/>
      <c r="K16" s="114"/>
      <c r="L16" s="113"/>
      <c r="M16" s="113"/>
      <c r="N16" s="113"/>
      <c r="O16" s="113"/>
      <c r="P16" s="122" t="s">
        <v>41</v>
      </c>
    </row>
    <row r="17" spans="2:16" ht="14.1" customHeight="1" x14ac:dyDescent="0.25">
      <c r="B17" s="24" t="s">
        <v>42</v>
      </c>
      <c r="C17" s="121">
        <v>0.70000000000000007</v>
      </c>
      <c r="D17" s="121">
        <v>0.70138888888888884</v>
      </c>
      <c r="E17" s="121">
        <v>3.6805555555555557E-2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21">
        <v>4.3055555555555562E-2</v>
      </c>
    </row>
    <row r="18" spans="2:16" ht="14.1" customHeight="1" x14ac:dyDescent="0.25">
      <c r="B18" s="24" t="s">
        <v>43</v>
      </c>
      <c r="C18" s="122">
        <v>45158</v>
      </c>
      <c r="D18" s="122">
        <f>C18+1</f>
        <v>45159</v>
      </c>
      <c r="E18" s="122">
        <f t="shared" ref="E18" si="0">D19+1</f>
        <v>45164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22">
        <f>MAX(C18:O19)+1</f>
        <v>45169</v>
      </c>
    </row>
    <row r="19" spans="2:16" ht="14.1" customHeight="1" thickBot="1" x14ac:dyDescent="0.3">
      <c r="B19" s="9" t="s">
        <v>44</v>
      </c>
      <c r="C19" s="84"/>
      <c r="D19" s="122">
        <f>D18+4</f>
        <v>45163</v>
      </c>
      <c r="E19" s="122">
        <f>E18+4</f>
        <v>45168</v>
      </c>
      <c r="F19" s="113"/>
      <c r="G19" s="113"/>
      <c r="H19" s="113"/>
      <c r="I19" s="113"/>
      <c r="J19" s="113"/>
      <c r="K19" s="115"/>
      <c r="L19" s="115"/>
      <c r="M19" s="115"/>
      <c r="N19" s="113"/>
      <c r="O19" s="113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1">IF(ISNUMBER(E18),E19-E18+1,"")</f>
        <v>5</v>
      </c>
      <c r="F20" s="90" t="str">
        <f t="shared" si="1"/>
        <v/>
      </c>
      <c r="G20" s="117" t="str">
        <f t="shared" si="1"/>
        <v/>
      </c>
      <c r="H20" s="117" t="str">
        <f t="shared" si="1"/>
        <v/>
      </c>
      <c r="I20" s="90" t="str">
        <f t="shared" si="1"/>
        <v/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4" t="s">
        <v>21</v>
      </c>
      <c r="D22" s="24" t="s">
        <v>23</v>
      </c>
      <c r="E22" s="24" t="s">
        <v>47</v>
      </c>
      <c r="F22" s="163" t="s">
        <v>48</v>
      </c>
      <c r="G22" s="163"/>
      <c r="H22" s="163"/>
      <c r="I22" s="163"/>
      <c r="J22" s="24" t="s">
        <v>21</v>
      </c>
      <c r="K22" s="24" t="s">
        <v>23</v>
      </c>
      <c r="L22" s="24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111"/>
      <c r="D23" s="111"/>
      <c r="E23" s="109" t="s">
        <v>181</v>
      </c>
      <c r="F23" s="161" t="s">
        <v>185</v>
      </c>
      <c r="G23" s="161"/>
      <c r="H23" s="161"/>
      <c r="I23" s="161"/>
      <c r="J23" s="116"/>
      <c r="K23" s="116"/>
      <c r="L23" s="119" t="s">
        <v>50</v>
      </c>
      <c r="M23" s="161" t="s">
        <v>187</v>
      </c>
      <c r="N23" s="161"/>
      <c r="O23" s="161"/>
      <c r="P23" s="161"/>
    </row>
    <row r="24" spans="2:16" ht="13.5" customHeight="1" x14ac:dyDescent="0.25">
      <c r="B24" s="162"/>
      <c r="C24" s="112"/>
      <c r="D24" s="112"/>
      <c r="E24" s="119" t="s">
        <v>177</v>
      </c>
      <c r="F24" s="161" t="s">
        <v>179</v>
      </c>
      <c r="G24" s="161"/>
      <c r="H24" s="161"/>
      <c r="I24" s="161"/>
      <c r="J24" s="116"/>
      <c r="K24" s="116"/>
      <c r="L24" s="119" t="s">
        <v>51</v>
      </c>
      <c r="M24" s="161" t="s">
        <v>179</v>
      </c>
      <c r="N24" s="161"/>
      <c r="O24" s="161"/>
      <c r="P24" s="161"/>
    </row>
    <row r="25" spans="2:16" ht="13.5" customHeight="1" x14ac:dyDescent="0.25">
      <c r="B25" s="162"/>
      <c r="C25" s="112"/>
      <c r="D25" s="112"/>
      <c r="E25" s="119" t="s">
        <v>51</v>
      </c>
      <c r="F25" s="161" t="s">
        <v>186</v>
      </c>
      <c r="G25" s="161"/>
      <c r="H25" s="161"/>
      <c r="I25" s="161"/>
      <c r="J25" s="116"/>
      <c r="K25" s="116"/>
      <c r="L25" s="119" t="s">
        <v>180</v>
      </c>
      <c r="M25" s="161" t="s">
        <v>188</v>
      </c>
      <c r="N25" s="161"/>
      <c r="O25" s="161"/>
      <c r="P25" s="161"/>
    </row>
    <row r="26" spans="2:16" ht="13.5" customHeight="1" x14ac:dyDescent="0.25">
      <c r="B26" s="162"/>
      <c r="C26" s="112"/>
      <c r="D26" s="112"/>
      <c r="E26" s="119" t="s">
        <v>50</v>
      </c>
      <c r="F26" s="161" t="s">
        <v>184</v>
      </c>
      <c r="G26" s="161"/>
      <c r="H26" s="161"/>
      <c r="I26" s="161"/>
      <c r="J26" s="116"/>
      <c r="K26" s="116"/>
      <c r="L26" s="119" t="s">
        <v>49</v>
      </c>
      <c r="M26" s="161" t="s">
        <v>179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52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0.14791666666666667</v>
      </c>
      <c r="D30" s="100"/>
      <c r="E30" s="100">
        <v>6.25E-2</v>
      </c>
      <c r="F30" s="100"/>
      <c r="G30" s="100"/>
      <c r="H30" s="100"/>
      <c r="I30" s="100"/>
      <c r="J30" s="100"/>
      <c r="K30" s="110"/>
      <c r="L30" s="100"/>
      <c r="M30" s="100"/>
      <c r="N30" s="100"/>
      <c r="O30" s="100">
        <v>0.17569444444444446</v>
      </c>
      <c r="P30" s="95">
        <f>SUM(C30:J30,L30:N30)</f>
        <v>0.21041666666666667</v>
      </c>
    </row>
    <row r="31" spans="2:16" ht="14.1" customHeight="1" x14ac:dyDescent="0.25">
      <c r="B31" s="25" t="s">
        <v>171</v>
      </c>
      <c r="C31" s="130">
        <v>0.14791666666666667</v>
      </c>
      <c r="D31" s="131">
        <v>0.17569444444444446</v>
      </c>
      <c r="E31" s="131">
        <v>6.25E-2</v>
      </c>
      <c r="F31" s="131"/>
      <c r="G31" s="107"/>
      <c r="H31" s="107"/>
      <c r="I31" s="107"/>
      <c r="J31" s="107"/>
      <c r="K31" s="131">
        <v>2.0833333333333332E-2</v>
      </c>
      <c r="L31" s="107"/>
      <c r="M31" s="107"/>
      <c r="N31" s="107"/>
      <c r="O31" s="108"/>
      <c r="P31" s="95">
        <f>SUM(C31:N31)</f>
        <v>0.40694444444444444</v>
      </c>
    </row>
    <row r="32" spans="2:16" ht="14.1" customHeight="1" x14ac:dyDescent="0.25">
      <c r="B32" s="25" t="s">
        <v>67</v>
      </c>
      <c r="C32" s="142">
        <v>0.14791666666666667</v>
      </c>
      <c r="D32" s="143">
        <v>0.17569444444444446</v>
      </c>
      <c r="E32" s="143">
        <v>6.25E-2</v>
      </c>
      <c r="F32" s="143"/>
      <c r="G32" s="143"/>
      <c r="H32" s="143"/>
      <c r="I32" s="143"/>
      <c r="J32" s="143"/>
      <c r="K32" s="143">
        <v>2.0833333333333332E-2</v>
      </c>
      <c r="L32" s="103"/>
      <c r="M32" s="103"/>
      <c r="N32" s="103"/>
      <c r="O32" s="104"/>
      <c r="P32" s="95">
        <f>SUM(C32:N32)</f>
        <v>0.40694444444444444</v>
      </c>
    </row>
    <row r="33" spans="2:16" ht="14.1" customHeight="1" thickBot="1" x14ac:dyDescent="0.3">
      <c r="B33" s="25" t="s">
        <v>68</v>
      </c>
      <c r="C33" s="118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35">
        <f>SUM(C33:N33)</f>
        <v>0</v>
      </c>
    </row>
    <row r="34" spans="2:16" ht="14.1" customHeight="1" x14ac:dyDescent="0.25">
      <c r="B34" s="72" t="s">
        <v>169</v>
      </c>
      <c r="C34" s="85">
        <f>C31-C32-C33</f>
        <v>0</v>
      </c>
      <c r="D34" s="85">
        <f t="shared" ref="D34:P34" si="2">D31-D32-D33</f>
        <v>0</v>
      </c>
      <c r="E34" s="85">
        <f t="shared" si="2"/>
        <v>0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8" t="s">
        <v>69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79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79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7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7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80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4"/>
      <c r="C52" s="195"/>
      <c r="D52" s="172"/>
      <c r="E52" s="172"/>
      <c r="F52" s="172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168</v>
      </c>
      <c r="C53" s="198"/>
      <c r="D53" s="127"/>
      <c r="E53" s="127"/>
      <c r="F53" s="127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167</v>
      </c>
      <c r="C54" s="200"/>
      <c r="D54" s="200"/>
      <c r="E54" s="200"/>
      <c r="F54" s="127">
        <v>213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71</v>
      </c>
      <c r="C56" s="18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2" t="s">
        <v>72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73</v>
      </c>
      <c r="O57" s="183"/>
      <c r="P57" s="186"/>
    </row>
    <row r="58" spans="2:16" ht="17.100000000000001" customHeight="1" x14ac:dyDescent="0.25">
      <c r="B58" s="187" t="s">
        <v>74</v>
      </c>
      <c r="C58" s="188"/>
      <c r="D58" s="189"/>
      <c r="E58" s="187" t="s">
        <v>75</v>
      </c>
      <c r="F58" s="188"/>
      <c r="G58" s="189"/>
      <c r="H58" s="188" t="s">
        <v>76</v>
      </c>
      <c r="I58" s="188"/>
      <c r="J58" s="188"/>
      <c r="K58" s="190" t="s">
        <v>77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78</v>
      </c>
      <c r="C59" s="208"/>
      <c r="D59" s="32" t="b">
        <v>1</v>
      </c>
      <c r="E59" s="207" t="s">
        <v>79</v>
      </c>
      <c r="F59" s="208"/>
      <c r="G59" s="32" t="b">
        <v>1</v>
      </c>
      <c r="H59" s="209" t="s">
        <v>80</v>
      </c>
      <c r="I59" s="208"/>
      <c r="J59" s="32" t="b">
        <v>1</v>
      </c>
      <c r="K59" s="209" t="s">
        <v>81</v>
      </c>
      <c r="L59" s="208"/>
      <c r="M59" s="32" t="b">
        <v>1</v>
      </c>
      <c r="N59" s="210" t="s">
        <v>82</v>
      </c>
      <c r="O59" s="208"/>
      <c r="P59" s="32" t="b">
        <v>1</v>
      </c>
    </row>
    <row r="60" spans="2:16" ht="20.100000000000001" customHeight="1" x14ac:dyDescent="0.25">
      <c r="B60" s="207" t="s">
        <v>83</v>
      </c>
      <c r="C60" s="208"/>
      <c r="D60" s="32" t="b">
        <v>1</v>
      </c>
      <c r="E60" s="207" t="s">
        <v>84</v>
      </c>
      <c r="F60" s="208"/>
      <c r="G60" s="32" t="b">
        <v>1</v>
      </c>
      <c r="H60" s="209" t="s">
        <v>85</v>
      </c>
      <c r="I60" s="208"/>
      <c r="J60" s="32" t="b">
        <v>1</v>
      </c>
      <c r="K60" s="209" t="s">
        <v>86</v>
      </c>
      <c r="L60" s="208"/>
      <c r="M60" s="32" t="b">
        <v>1</v>
      </c>
      <c r="N60" s="210" t="s">
        <v>87</v>
      </c>
      <c r="O60" s="208"/>
      <c r="P60" s="32" t="b">
        <v>1</v>
      </c>
    </row>
    <row r="61" spans="2:16" ht="20.100000000000001" customHeight="1" x14ac:dyDescent="0.25">
      <c r="B61" s="207" t="s">
        <v>88</v>
      </c>
      <c r="C61" s="208"/>
      <c r="D61" s="32" t="b">
        <v>1</v>
      </c>
      <c r="E61" s="207" t="s">
        <v>89</v>
      </c>
      <c r="F61" s="208"/>
      <c r="G61" s="32" t="b">
        <v>1</v>
      </c>
      <c r="H61" s="209" t="s">
        <v>90</v>
      </c>
      <c r="I61" s="208"/>
      <c r="J61" s="32" t="b">
        <v>1</v>
      </c>
      <c r="K61" s="209" t="s">
        <v>91</v>
      </c>
      <c r="L61" s="208"/>
      <c r="M61" s="32" t="b">
        <v>1</v>
      </c>
      <c r="N61" s="210" t="s">
        <v>92</v>
      </c>
      <c r="O61" s="208"/>
      <c r="P61" s="32" t="b">
        <v>1</v>
      </c>
    </row>
    <row r="62" spans="2:16" ht="20.100000000000001" customHeight="1" x14ac:dyDescent="0.25">
      <c r="B62" s="209" t="s">
        <v>90</v>
      </c>
      <c r="C62" s="208"/>
      <c r="D62" s="32" t="b">
        <v>1</v>
      </c>
      <c r="E62" s="207" t="s">
        <v>93</v>
      </c>
      <c r="F62" s="208"/>
      <c r="G62" s="32" t="b">
        <v>1</v>
      </c>
      <c r="H62" s="209" t="s">
        <v>94</v>
      </c>
      <c r="I62" s="208"/>
      <c r="J62" s="32" t="b">
        <v>0</v>
      </c>
      <c r="K62" s="209" t="s">
        <v>95</v>
      </c>
      <c r="L62" s="208"/>
      <c r="M62" s="32" t="b">
        <v>1</v>
      </c>
      <c r="N62" s="210" t="s">
        <v>85</v>
      </c>
      <c r="O62" s="208"/>
      <c r="P62" s="32" t="b">
        <v>1</v>
      </c>
    </row>
    <row r="63" spans="2:16" ht="20.100000000000001" customHeight="1" x14ac:dyDescent="0.25">
      <c r="B63" s="209" t="s">
        <v>96</v>
      </c>
      <c r="C63" s="208"/>
      <c r="D63" s="32" t="b">
        <v>1</v>
      </c>
      <c r="E63" s="207" t="s">
        <v>97</v>
      </c>
      <c r="F63" s="208"/>
      <c r="G63" s="32" t="b">
        <v>1</v>
      </c>
      <c r="H63" s="37"/>
      <c r="I63" s="38"/>
      <c r="J63" s="39"/>
      <c r="K63" s="209" t="s">
        <v>98</v>
      </c>
      <c r="L63" s="208"/>
      <c r="M63" s="32" t="b">
        <v>1</v>
      </c>
      <c r="N63" s="210" t="s">
        <v>166</v>
      </c>
      <c r="O63" s="208"/>
      <c r="P63" s="32" t="b">
        <v>1</v>
      </c>
    </row>
    <row r="64" spans="2:16" ht="20.100000000000001" customHeight="1" x14ac:dyDescent="0.25">
      <c r="B64" s="209" t="s">
        <v>99</v>
      </c>
      <c r="C64" s="208"/>
      <c r="D64" s="32" t="b">
        <v>0</v>
      </c>
      <c r="E64" s="207" t="s">
        <v>100</v>
      </c>
      <c r="F64" s="208"/>
      <c r="G64" s="32" t="b">
        <v>1</v>
      </c>
      <c r="H64" s="40"/>
      <c r="I64" s="41"/>
      <c r="J64" s="42"/>
      <c r="K64" s="217" t="s">
        <v>101</v>
      </c>
      <c r="L64" s="21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7" t="s">
        <v>164</v>
      </c>
      <c r="F65" s="20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1" t="s">
        <v>107</v>
      </c>
      <c r="C69" s="211"/>
      <c r="D69" s="50"/>
      <c r="E69" s="50"/>
      <c r="F69" s="213" t="s">
        <v>108</v>
      </c>
      <c r="G69" s="215" t="s">
        <v>109</v>
      </c>
      <c r="H69" s="50"/>
      <c r="I69" s="211" t="s">
        <v>110</v>
      </c>
      <c r="J69" s="21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2"/>
      <c r="C70" s="212"/>
      <c r="D70" s="54"/>
      <c r="E70" s="55"/>
      <c r="F70" s="214"/>
      <c r="G70" s="216"/>
      <c r="H70" s="56"/>
      <c r="I70" s="212"/>
      <c r="J70" s="21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-155.5</v>
      </c>
      <c r="D72" s="136">
        <v>-156.4</v>
      </c>
      <c r="E72" s="77" t="s">
        <v>120</v>
      </c>
      <c r="F72" s="91">
        <v>16.7</v>
      </c>
      <c r="G72" s="136">
        <v>15.6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-141.4</v>
      </c>
      <c r="D73" s="136">
        <v>-142.80000000000001</v>
      </c>
      <c r="E73" s="78" t="s">
        <v>124</v>
      </c>
      <c r="F73" s="92">
        <v>34.5</v>
      </c>
      <c r="G73" s="137">
        <v>36.299999999999997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-211.9</v>
      </c>
      <c r="D74" s="136">
        <v>-212.3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-114</v>
      </c>
      <c r="D75" s="136">
        <v>-117.2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21.1</v>
      </c>
      <c r="D76" s="136">
        <v>20.7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24.9</v>
      </c>
      <c r="D77" s="136">
        <v>24.5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17.600000000000001</v>
      </c>
      <c r="D78" s="136">
        <v>17.100000000000001</v>
      </c>
      <c r="E78" s="78" t="s">
        <v>149</v>
      </c>
      <c r="F78" s="93"/>
      <c r="G78" s="13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18.399999999999999</v>
      </c>
      <c r="D79" s="136">
        <v>17.899999999999999</v>
      </c>
      <c r="E79" s="77" t="s">
        <v>154</v>
      </c>
      <c r="F79" s="91">
        <v>8.1999999999999993</v>
      </c>
      <c r="G79" s="136">
        <v>4.5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2.4300000000000001E-5</v>
      </c>
      <c r="D80" s="139">
        <v>2.37E-5</v>
      </c>
      <c r="E80" s="78" t="s">
        <v>159</v>
      </c>
      <c r="F80" s="92">
        <v>63</v>
      </c>
      <c r="G80" s="137">
        <v>69.5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7" t="s">
        <v>163</v>
      </c>
      <c r="C84" s="157"/>
    </row>
    <row r="85" spans="2:16" ht="15" customHeight="1" x14ac:dyDescent="0.25">
      <c r="B85" s="158" t="s">
        <v>183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2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50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2"/>
    </row>
    <row r="91" spans="2:16" ht="15" customHeight="1" x14ac:dyDescent="0.25">
      <c r="B91" s="150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2"/>
    </row>
    <row r="92" spans="2:16" ht="15" customHeight="1" x14ac:dyDescent="0.25">
      <c r="B92" s="144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</row>
    <row r="93" spans="2:16" ht="15" customHeight="1" x14ac:dyDescent="0.25"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</row>
    <row r="94" spans="2:16" ht="15" customHeight="1" x14ac:dyDescent="0.25">
      <c r="B94" s="144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</row>
    <row r="95" spans="2:16" ht="15" customHeight="1" x14ac:dyDescent="0.25"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2:16" ht="15" customHeight="1" x14ac:dyDescent="0.25">
      <c r="B96" s="144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</row>
    <row r="97" spans="2:16" ht="15" customHeight="1" x14ac:dyDescent="0.25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</row>
    <row r="98" spans="2:16" ht="15" customHeight="1" x14ac:dyDescent="0.25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</row>
    <row r="99" spans="2:16" ht="15" customHeight="1" x14ac:dyDescent="0.25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2024-09-20T01:08:03Z</dcterms:modified>
</cp:coreProperties>
</file>