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D25" i="1"/>
  <c r="C25" i="1"/>
  <c r="D23" i="1"/>
  <c r="I18" i="1" l="1"/>
  <c r="H18" i="1"/>
  <c r="G18" i="1"/>
  <c r="F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<sst xmlns="http://schemas.openxmlformats.org/spreadsheetml/2006/main" count="216" uniqueCount="201">
  <si>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</si>
  <si>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</si>
  <si>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</si>
  <si>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</si>
  <si>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</si>
  <si>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</si>
  <si>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</si>
  <si>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</si>
  <si>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</si>
  <si>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</si>
  <si>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</si>
  <si>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</si>
  <si>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</si>
  <si>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</si>
  <si>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</si>
  <si>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</si>
  <si>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</si>
  <si>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</si>
  <si>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</si>
  <si>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</si>
  <si>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</si>
  <si>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</si>
  <si>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</si>
  <si>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</si>
  <si>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</si>
  <si>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</si>
  <si>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</si>
  <si>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</si>
  <si>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</si>
  <si>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</si>
  <si>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</si>
  <si>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</si>
  <si>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</si>
  <si>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</si>
  <si>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</si>
  <si>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</si>
  <si>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</si>
  <si>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</si>
  <si>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</si>
  <si>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</si>
  <si>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</si>
  <si>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</si>
  <si>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</si>
  <si>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</si>
  <si>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</si>
  <si>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</si>
  <si>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</si>
  <si>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</si>
  <si>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</si>
  <si>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</si>
  <si>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</si>
  <si>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</si>
  <si>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</si>
  <si>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</si>
  <si>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</si>
  <si>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</si>
  <si>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</si>
  <si>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</si>
  <si>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</si>
  <si>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</si>
  <si>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</si>
  <si>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</si>
  <si>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</si>
  <si>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</si>
  <si>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</si>
  <si>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</si>
  <si>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</si>
  <si>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</si>
  <si>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</si>
  <si>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</si>
  <si>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</si>
  <si>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</si>
  <si>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</si>
  <si>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</si>
  <si>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</si>
  <si>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</si>
  <si>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</si>
  <si>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</si>
  <si>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</si>
  <si>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</si>
  <si>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</si>
  <si>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</si>
  <si>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</si>
  <si>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</si>
  <si>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</si>
  <si>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</si>
  <si>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</si>
  <si>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</si>
  <si>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</si>
  <si>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</si>
  <si>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</si>
  <si>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</si>
  <si>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</si>
  <si>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</si>
  <si>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</si>
  <si>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</si>
  <si>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</si>
  <si>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</si>
  <si>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</si>
  <si>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</si>
  <si>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</si>
  <si>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</si>
  <si>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</si>
  <si>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</si>
  <si>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</si>
  <si>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</si>
  <si>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</si>
  <si>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</si>
  <si>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</si>
  <si>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</si>
  <si>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</si>
  <si>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</si>
  <si>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</si>
  <si>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</si>
  <si>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</si>
  <si>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</si>
  <si>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</si>
  <si>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</si>
  <si>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</si>
  <si>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</si>
  <si>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</si>
  <si>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</si>
  <si>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</si>
  <si>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</si>
  <si>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</si>
  <si>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</si>
  <si>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</si>
  <si>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</si>
  <si>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</si>
  <si>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</si>
  <si>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</si>
  <si>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</si>
  <si>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</si>
  <si>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</si>
  <si>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</si>
  <si>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</si>
  <si>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</si>
  <si>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</si>
  <si>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</si>
  <si>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</si>
  <si>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</si>
  <si>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</si>
  <si>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</si>
  <si>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</si>
  <si>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</si>
  <si>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</si>
  <si>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</si>
  <si>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</si>
  <si>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</si>
  <si>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</si>
  <si>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</si>
  <si>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</si>
  <si>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</si>
  <si>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</si>
  <si>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</si>
  <si>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</si>
  <si>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</si>
  <si>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</si>
  <si>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</si>
  <si>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</si>
  <si>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</si>
  <si>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</si>
  <si>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</si>
  <si>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</si>
  <si>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</si>
  <si>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</si>
  <si>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</si>
  <si>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</si>
  <si>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</si>
  <si>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</si>
  <si>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</si>
  <si>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</si>
  <si>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</si>
  <si>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</si>
  <si>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</si>
  <si>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</si>
  <si>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</si>
  <si>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</si>
  <si>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</si>
  <si>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</si>
  <si>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</si>
  <si>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</si>
  <si>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</si>
  <si>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</si>
  <si>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</si>
  <si>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</si>
  <si>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</si>
  <si>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</si>
  <si>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</si>
  <si>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</si>
  <si>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N</t>
    <phoneticPr fontId="3" type="noConversion"/>
  </si>
  <si>
    <t>20s/24k 35s/25k 50s/22k</t>
    <phoneticPr fontId="3" type="noConversion"/>
  </si>
  <si>
    <t>20s/20k 35s/22k 50s/20k</t>
    <phoneticPr fontId="3" type="noConversion"/>
  </si>
  <si>
    <t>M_037050-037051:M</t>
    <phoneticPr fontId="3" type="noConversion"/>
  </si>
  <si>
    <t>M_037158</t>
    <phoneticPr fontId="3" type="noConversion"/>
  </si>
  <si>
    <t>M_037159-037160:T</t>
    <phoneticPr fontId="3" type="noConversion"/>
  </si>
  <si>
    <t>M_037308-037309:T</t>
    <phoneticPr fontId="3" type="noConversion"/>
  </si>
  <si>
    <t>E</t>
    <phoneticPr fontId="3" type="noConversion"/>
  </si>
  <si>
    <t>M_037155-037156:N</t>
    <phoneticPr fontId="3" type="noConversion"/>
  </si>
  <si>
    <t xml:space="preserve">60s/8k 45s/9k 30s/9k </t>
    <phoneticPr fontId="3" type="noConversion"/>
  </si>
  <si>
    <t>60s/6k 30s/6k 20s/5k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</si>
</sst>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8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8" fillId="11" borderId="50" xfId="0" applyFont="1" applyFill="1" applyBorder="1" applyAlignment="1" applyProtection="1">
      <alignment horizontal="center" vertical="center"/>
      <protection locked="0"/>
    </xf>
    <xf numFmtId="177" fontId="47" fillId="2" borderId="15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9" sqref="E69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5" t="s">
        <v>0</v>
      </c>
      <c r="C2" s="1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6">
        <v>45520</v>
      </c>
      <c r="D3" s="137"/>
      <c r="E3" s="1"/>
      <c r="F3" s="1"/>
      <c r="G3" s="1"/>
      <c r="H3" s="1"/>
      <c r="I3" s="1"/>
      <c r="J3" s="1"/>
      <c r="K3" s="35" t="s">
        <v>2</v>
      </c>
      <c r="L3" s="138">
        <f>(P31-(P32+P33))/P31*100</f>
        <v>100</v>
      </c>
      <c r="M3" s="138"/>
      <c r="N3" s="35" t="s">
        <v>3</v>
      </c>
      <c r="O3" s="138">
        <f>(P31-P33)/P31*100</f>
        <v>100</v>
      </c>
      <c r="P3" s="138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5" t="s">
        <v>6</v>
      </c>
      <c r="C7" s="13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204">
        <v>0.70833333333333337</v>
      </c>
      <c r="D9" s="205">
        <v>1.6</v>
      </c>
      <c r="E9" s="205">
        <v>13.6</v>
      </c>
      <c r="F9" s="205">
        <v>24</v>
      </c>
      <c r="G9" s="206" t="s">
        <v>190</v>
      </c>
      <c r="H9" s="207">
        <v>3.5</v>
      </c>
      <c r="I9" s="208">
        <v>90</v>
      </c>
      <c r="J9" s="20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3">
        <v>0.91666666666666663</v>
      </c>
      <c r="D10" s="207">
        <v>1.5</v>
      </c>
      <c r="E10" s="207">
        <v>11</v>
      </c>
      <c r="F10" s="207">
        <v>14</v>
      </c>
      <c r="G10" s="208" t="s">
        <v>189</v>
      </c>
      <c r="H10" s="207">
        <v>1.6</v>
      </c>
      <c r="I10" s="214"/>
      <c r="J10" s="20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8">
        <v>0.16666666666666666</v>
      </c>
      <c r="D11" s="219">
        <v>1.6</v>
      </c>
      <c r="E11" s="219">
        <v>5.2</v>
      </c>
      <c r="F11" s="219">
        <v>24</v>
      </c>
      <c r="G11" s="208" t="s">
        <v>197</v>
      </c>
      <c r="H11" s="207">
        <v>3</v>
      </c>
      <c r="I11" s="220"/>
      <c r="J11" s="209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1.5666666666666667</v>
      </c>
      <c r="E12" s="12">
        <f>AVERAGE(E9:E11)</f>
        <v>9.9333333333333336</v>
      </c>
      <c r="F12" s="13">
        <f>AVERAGE(F9:F11)</f>
        <v>20.666666666666668</v>
      </c>
      <c r="G12" s="14"/>
      <c r="H12" s="15">
        <f>AVERAGE(H9:H11)</f>
        <v>2.6999999999999997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5" t="s">
        <v>25</v>
      </c>
      <c r="C14" s="13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1" t="s">
        <v>176</v>
      </c>
      <c r="D16" s="203" t="s">
        <v>178</v>
      </c>
      <c r="E16" s="203" t="s">
        <v>184</v>
      </c>
      <c r="F16" s="203" t="s">
        <v>185</v>
      </c>
      <c r="G16" s="203" t="s">
        <v>186</v>
      </c>
      <c r="H16" s="203" t="s">
        <v>188</v>
      </c>
      <c r="I16" s="203" t="s">
        <v>187</v>
      </c>
      <c r="J16" s="113"/>
      <c r="K16" s="114"/>
      <c r="L16" s="112"/>
      <c r="M16" s="112"/>
      <c r="N16" s="112"/>
      <c r="O16" s="112"/>
      <c r="P16" s="203" t="s">
        <v>41</v>
      </c>
    </row>
    <row r="17" spans="2:16" ht="14.1" customHeight="1" x14ac:dyDescent="0.25">
      <c r="B17" s="24" t="s">
        <v>42</v>
      </c>
      <c r="C17" s="202">
        <v>0.67986111111111114</v>
      </c>
      <c r="D17" s="202">
        <v>0.68194444444444446</v>
      </c>
      <c r="E17" s="202">
        <v>0.71319444444444446</v>
      </c>
      <c r="F17" s="202">
        <v>0.98611111111111116</v>
      </c>
      <c r="G17" s="202">
        <v>5.2777777777777778E-2</v>
      </c>
      <c r="H17" s="202">
        <v>0.16180555555555556</v>
      </c>
      <c r="I17" s="202">
        <v>0.18263888888888891</v>
      </c>
      <c r="J17" s="114"/>
      <c r="K17" s="114"/>
      <c r="L17" s="114"/>
      <c r="M17" s="114"/>
      <c r="N17" s="114"/>
      <c r="O17" s="114"/>
      <c r="P17" s="202">
        <v>0.19652777777777777</v>
      </c>
    </row>
    <row r="18" spans="2:16" ht="14.1" customHeight="1" x14ac:dyDescent="0.25">
      <c r="B18" s="24" t="s">
        <v>43</v>
      </c>
      <c r="C18" s="203">
        <v>37034</v>
      </c>
      <c r="D18" s="203">
        <f>C18+1</f>
        <v>37035</v>
      </c>
      <c r="E18" s="203">
        <f>D19+1</f>
        <v>37046</v>
      </c>
      <c r="F18" s="203">
        <f>E19+1</f>
        <v>37218</v>
      </c>
      <c r="G18" s="203">
        <f>F19+1</f>
        <v>37262</v>
      </c>
      <c r="H18" s="203">
        <f>G19+1</f>
        <v>37329</v>
      </c>
      <c r="I18" s="203">
        <f>H19+1</f>
        <v>37341</v>
      </c>
      <c r="J18" s="112"/>
      <c r="K18" s="112"/>
      <c r="L18" s="112"/>
      <c r="M18" s="112"/>
      <c r="N18" s="112"/>
      <c r="O18" s="112"/>
      <c r="P18" s="203">
        <f>MAX(C18:O19)+1</f>
        <v>37352</v>
      </c>
    </row>
    <row r="19" spans="2:16" ht="14.1" customHeight="1" thickBot="1" x14ac:dyDescent="0.3">
      <c r="B19" s="9" t="s">
        <v>44</v>
      </c>
      <c r="C19" s="84"/>
      <c r="D19" s="203">
        <v>37045</v>
      </c>
      <c r="E19" s="203">
        <v>37217</v>
      </c>
      <c r="F19" s="203">
        <v>37261</v>
      </c>
      <c r="G19" s="203">
        <v>37328</v>
      </c>
      <c r="H19" s="203">
        <v>37340</v>
      </c>
      <c r="I19" s="203">
        <v>37351</v>
      </c>
      <c r="J19" s="112"/>
      <c r="K19" s="115"/>
      <c r="L19" s="115"/>
      <c r="M19" s="115"/>
      <c r="N19" s="112"/>
      <c r="O19" s="112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11</v>
      </c>
      <c r="E20" s="90">
        <f t="shared" ref="E20:O20" si="0">IF(ISNUMBER(E18),E19-E18+1,"")</f>
        <v>172</v>
      </c>
      <c r="F20" s="90">
        <f t="shared" si="0"/>
        <v>44</v>
      </c>
      <c r="G20" s="90">
        <f t="shared" si="0"/>
        <v>67</v>
      </c>
      <c r="H20" s="90">
        <f t="shared" si="0"/>
        <v>12</v>
      </c>
      <c r="I20" s="90">
        <f t="shared" si="0"/>
        <v>11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3" t="s">
        <v>46</v>
      </c>
      <c r="C22" s="24" t="s">
        <v>21</v>
      </c>
      <c r="D22" s="24" t="s">
        <v>23</v>
      </c>
      <c r="E22" s="24" t="s">
        <v>47</v>
      </c>
      <c r="F22" s="144" t="s">
        <v>48</v>
      </c>
      <c r="G22" s="144"/>
      <c r="H22" s="144"/>
      <c r="I22" s="144"/>
      <c r="J22" s="24" t="s">
        <v>21</v>
      </c>
      <c r="K22" s="24" t="s">
        <v>23</v>
      </c>
      <c r="L22" s="24" t="s">
        <v>47</v>
      </c>
      <c r="M22" s="144" t="s">
        <v>48</v>
      </c>
      <c r="N22" s="144"/>
      <c r="O22" s="144"/>
      <c r="P22" s="144"/>
    </row>
    <row r="23" spans="2:16" ht="13.5" customHeight="1" x14ac:dyDescent="0.25">
      <c r="B23" s="143"/>
      <c r="C23" s="210">
        <v>37040</v>
      </c>
      <c r="D23" s="210">
        <f>C23+2</f>
        <v>37042</v>
      </c>
      <c r="E23" s="206" t="s">
        <v>181</v>
      </c>
      <c r="F23" s="211" t="s">
        <v>191</v>
      </c>
      <c r="G23" s="211"/>
      <c r="H23" s="211"/>
      <c r="I23" s="211"/>
      <c r="J23" s="222">
        <v>37341</v>
      </c>
      <c r="K23" s="222">
        <f>J23+2</f>
        <v>37343</v>
      </c>
      <c r="L23" s="208" t="s">
        <v>50</v>
      </c>
      <c r="M23" s="211" t="s">
        <v>199</v>
      </c>
      <c r="N23" s="211"/>
      <c r="O23" s="211"/>
      <c r="P23" s="211"/>
    </row>
    <row r="24" spans="2:16" ht="13.5" customHeight="1" x14ac:dyDescent="0.25">
      <c r="B24" s="143"/>
      <c r="C24" s="212"/>
      <c r="D24" s="212"/>
      <c r="E24" s="208" t="s">
        <v>177</v>
      </c>
      <c r="F24" s="211" t="s">
        <v>179</v>
      </c>
      <c r="G24" s="211"/>
      <c r="H24" s="211"/>
      <c r="I24" s="211"/>
      <c r="J24" s="222"/>
      <c r="K24" s="222"/>
      <c r="L24" s="208" t="s">
        <v>51</v>
      </c>
      <c r="M24" s="211" t="s">
        <v>179</v>
      </c>
      <c r="N24" s="211"/>
      <c r="O24" s="211"/>
      <c r="P24" s="211"/>
    </row>
    <row r="25" spans="2:16" ht="13.5" customHeight="1" x14ac:dyDescent="0.25">
      <c r="B25" s="143"/>
      <c r="C25" s="212">
        <f>D23+1</f>
        <v>37043</v>
      </c>
      <c r="D25" s="212">
        <f>C25+2</f>
        <v>37045</v>
      </c>
      <c r="E25" s="208" t="s">
        <v>51</v>
      </c>
      <c r="F25" s="211" t="s">
        <v>192</v>
      </c>
      <c r="G25" s="211"/>
      <c r="H25" s="211"/>
      <c r="I25" s="211"/>
      <c r="J25" s="222">
        <f>K23+1</f>
        <v>37344</v>
      </c>
      <c r="K25" s="222">
        <f>J25+2</f>
        <v>37346</v>
      </c>
      <c r="L25" s="208" t="s">
        <v>180</v>
      </c>
      <c r="M25" s="211" t="s">
        <v>200</v>
      </c>
      <c r="N25" s="211"/>
      <c r="O25" s="211"/>
      <c r="P25" s="211"/>
    </row>
    <row r="26" spans="2:16" ht="13.5" customHeight="1" x14ac:dyDescent="0.25">
      <c r="B26" s="143"/>
      <c r="C26" s="212"/>
      <c r="D26" s="212"/>
      <c r="E26" s="208" t="s">
        <v>50</v>
      </c>
      <c r="F26" s="211" t="s">
        <v>179</v>
      </c>
      <c r="G26" s="211"/>
      <c r="H26" s="211"/>
      <c r="I26" s="211"/>
      <c r="J26" s="222"/>
      <c r="K26" s="222"/>
      <c r="L26" s="208" t="s">
        <v>49</v>
      </c>
      <c r="M26" s="211" t="s">
        <v>179</v>
      </c>
      <c r="N26" s="211"/>
      <c r="O26" s="211"/>
      <c r="P26" s="21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5" t="s">
        <v>52</v>
      </c>
      <c r="C28" s="135"/>
      <c r="D28" s="13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0.25486111111111109</v>
      </c>
      <c r="D30" s="101">
        <v>0.11180555555555556</v>
      </c>
      <c r="E30" s="101">
        <v>6.25E-2</v>
      </c>
      <c r="F30" s="103"/>
      <c r="G30" s="103"/>
      <c r="H30" s="103"/>
      <c r="I30" s="103"/>
      <c r="J30" s="103"/>
      <c r="K30" s="104"/>
      <c r="L30" s="103"/>
      <c r="M30" s="103"/>
      <c r="N30" s="111"/>
      <c r="O30" s="103"/>
      <c r="P30" s="96">
        <f>SUM(C30:J30,L30:N30)</f>
        <v>0.42916666666666664</v>
      </c>
    </row>
    <row r="31" spans="2:16" ht="14.1" customHeight="1" x14ac:dyDescent="0.25">
      <c r="B31" s="25" t="s">
        <v>171</v>
      </c>
      <c r="C31" s="216">
        <v>0.27291666666666664</v>
      </c>
      <c r="D31" s="217">
        <v>0.10902777777777778</v>
      </c>
      <c r="E31" s="217">
        <v>6.6666666666666666E-2</v>
      </c>
      <c r="F31" s="200"/>
      <c r="G31" s="107"/>
      <c r="H31" s="107"/>
      <c r="I31" s="107"/>
      <c r="J31" s="107"/>
      <c r="K31" s="107">
        <v>2.0833333333333332E-2</v>
      </c>
      <c r="L31" s="107"/>
      <c r="M31" s="107"/>
      <c r="N31" s="107"/>
      <c r="O31" s="108"/>
      <c r="P31" s="96">
        <f>SUM(C31:N31)</f>
        <v>0.46944444444444439</v>
      </c>
    </row>
    <row r="32" spans="2:16" ht="14.1" customHeight="1" x14ac:dyDescent="0.25">
      <c r="B32" s="25" t="s">
        <v>67</v>
      </c>
      <c r="C32" s="109"/>
      <c r="D32" s="110"/>
      <c r="E32" s="110"/>
      <c r="F32" s="116"/>
      <c r="G32" s="116"/>
      <c r="H32" s="116"/>
      <c r="I32" s="116"/>
      <c r="J32" s="116"/>
      <c r="K32" s="110"/>
      <c r="L32" s="116"/>
      <c r="M32" s="116"/>
      <c r="N32" s="116"/>
      <c r="O32" s="117"/>
      <c r="P32" s="121">
        <f>SUM(C32:N32)</f>
        <v>0</v>
      </c>
    </row>
    <row r="33" spans="2:16" ht="14.1" customHeight="1" thickBot="1" x14ac:dyDescent="0.3">
      <c r="B33" s="25" t="s">
        <v>68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  <c r="P33" s="122">
        <f>SUM(C33:N33)</f>
        <v>0</v>
      </c>
    </row>
    <row r="34" spans="2:16" ht="14.1" customHeight="1" x14ac:dyDescent="0.25">
      <c r="B34" s="72" t="s">
        <v>169</v>
      </c>
      <c r="C34" s="85">
        <f>C31-C32-C33</f>
        <v>0.27291666666666664</v>
      </c>
      <c r="D34" s="85">
        <f t="shared" ref="D34:P34" si="1">D31-D32-D33</f>
        <v>0.10902777777777778</v>
      </c>
      <c r="E34" s="85">
        <f t="shared" si="1"/>
        <v>6.6666666666666666E-2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2.0833333333333332E-2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5"/>
      <c r="P34" s="106">
        <f t="shared" si="1"/>
        <v>0.46944444444444439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59" t="s">
        <v>69</v>
      </c>
      <c r="C36" s="145" t="s">
        <v>193</v>
      </c>
      <c r="D36" s="145"/>
      <c r="E36" s="145" t="s">
        <v>198</v>
      </c>
      <c r="F36" s="145"/>
      <c r="G36" s="145" t="s">
        <v>194</v>
      </c>
      <c r="H36" s="145"/>
      <c r="I36" s="145" t="s">
        <v>195</v>
      </c>
      <c r="J36" s="145"/>
      <c r="K36" s="145" t="s">
        <v>196</v>
      </c>
      <c r="L36" s="145"/>
      <c r="M36" s="145"/>
      <c r="N36" s="145"/>
      <c r="O36" s="145"/>
      <c r="P36" s="145"/>
    </row>
    <row r="37" spans="2:16" ht="18" customHeight="1" x14ac:dyDescent="0.25">
      <c r="B37" s="160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</row>
    <row r="38" spans="2:16" ht="18" customHeight="1" x14ac:dyDescent="0.25">
      <c r="B38" s="160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</row>
    <row r="39" spans="2:16" ht="18" customHeight="1" x14ac:dyDescent="0.25">
      <c r="B39" s="160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</row>
    <row r="40" spans="2:16" ht="18" customHeight="1" x14ac:dyDescent="0.25">
      <c r="B40" s="160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</row>
    <row r="41" spans="2:16" ht="18" customHeight="1" x14ac:dyDescent="0.25">
      <c r="B41" s="161"/>
      <c r="C41" s="158"/>
      <c r="D41" s="158"/>
      <c r="E41" s="158"/>
      <c r="F41" s="158"/>
      <c r="G41" s="158"/>
      <c r="H41" s="158"/>
      <c r="I41" s="145"/>
      <c r="J41" s="145"/>
      <c r="K41" s="145"/>
      <c r="L41" s="145"/>
      <c r="M41" s="145"/>
      <c r="N41" s="145"/>
      <c r="O41" s="145"/>
      <c r="P41" s="14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6" t="s">
        <v>70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" customHeight="1" x14ac:dyDescent="0.25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" customHeight="1" x14ac:dyDescent="0.25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4"/>
    </row>
    <row r="46" spans="2:16" ht="14.1" customHeight="1" x14ac:dyDescent="0.2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4"/>
    </row>
    <row r="47" spans="2:16" ht="14.1" customHeigh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7"/>
    </row>
    <row r="48" spans="2:16" ht="14.1" customHeight="1" x14ac:dyDescent="0.25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4"/>
    </row>
    <row r="49" spans="2:16" ht="14.1" customHeight="1" x14ac:dyDescent="0.25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4"/>
    </row>
    <row r="50" spans="2:16" ht="14.1" customHeight="1" x14ac:dyDescent="0.25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4"/>
    </row>
    <row r="51" spans="2:16" ht="14.1" customHeight="1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4"/>
    </row>
    <row r="52" spans="2:16" ht="14.1" customHeight="1" thickBot="1" x14ac:dyDescent="0.3">
      <c r="B52" s="175"/>
      <c r="C52" s="176"/>
      <c r="D52" s="153"/>
      <c r="E52" s="153"/>
      <c r="F52" s="153"/>
      <c r="G52" s="176"/>
      <c r="H52" s="176"/>
      <c r="I52" s="176"/>
      <c r="J52" s="176"/>
      <c r="K52" s="176"/>
      <c r="L52" s="176"/>
      <c r="M52" s="176"/>
      <c r="N52" s="176"/>
      <c r="O52" s="176"/>
      <c r="P52" s="177"/>
    </row>
    <row r="53" spans="2:16" ht="14.1" customHeight="1" thickTop="1" thickBot="1" x14ac:dyDescent="0.3">
      <c r="B53" s="178" t="s">
        <v>168</v>
      </c>
      <c r="C53" s="179"/>
      <c r="D53" s="95"/>
      <c r="E53" s="95"/>
      <c r="F53" s="102"/>
      <c r="G53" s="182"/>
      <c r="H53" s="183"/>
      <c r="I53" s="183"/>
      <c r="J53" s="183"/>
      <c r="K53" s="183"/>
      <c r="L53" s="183"/>
      <c r="M53" s="183"/>
      <c r="N53" s="183"/>
      <c r="O53" s="183"/>
      <c r="P53" s="184"/>
    </row>
    <row r="54" spans="2:16" ht="14.1" customHeight="1" thickTop="1" thickBot="1" x14ac:dyDescent="0.3">
      <c r="B54" s="180" t="s">
        <v>167</v>
      </c>
      <c r="C54" s="181"/>
      <c r="D54" s="181"/>
      <c r="E54" s="181"/>
      <c r="F54" s="215">
        <v>963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25"/>
    <row r="56" spans="2:16" ht="17.25" customHeight="1" x14ac:dyDescent="0.25">
      <c r="B56" s="162" t="s">
        <v>71</v>
      </c>
      <c r="C56" s="16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3" t="s">
        <v>72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5"/>
      <c r="N57" s="166" t="s">
        <v>73</v>
      </c>
      <c r="O57" s="164"/>
      <c r="P57" s="167"/>
    </row>
    <row r="58" spans="2:16" ht="17.100000000000001" customHeight="1" x14ac:dyDescent="0.25">
      <c r="B58" s="168" t="s">
        <v>74</v>
      </c>
      <c r="C58" s="169"/>
      <c r="D58" s="170"/>
      <c r="E58" s="168" t="s">
        <v>75</v>
      </c>
      <c r="F58" s="169"/>
      <c r="G58" s="170"/>
      <c r="H58" s="169" t="s">
        <v>76</v>
      </c>
      <c r="I58" s="169"/>
      <c r="J58" s="169"/>
      <c r="K58" s="171" t="s">
        <v>77</v>
      </c>
      <c r="L58" s="169"/>
      <c r="M58" s="172"/>
      <c r="N58" s="173"/>
      <c r="O58" s="169"/>
      <c r="P58" s="174"/>
    </row>
    <row r="59" spans="2:16" ht="20.100000000000001" customHeight="1" x14ac:dyDescent="0.25">
      <c r="B59" s="188" t="s">
        <v>78</v>
      </c>
      <c r="C59" s="189"/>
      <c r="D59" s="32" t="b">
        <v>1</v>
      </c>
      <c r="E59" s="188" t="s">
        <v>79</v>
      </c>
      <c r="F59" s="189"/>
      <c r="G59" s="32" t="b">
        <v>1</v>
      </c>
      <c r="H59" s="190" t="s">
        <v>80</v>
      </c>
      <c r="I59" s="189"/>
      <c r="J59" s="32" t="b">
        <v>1</v>
      </c>
      <c r="K59" s="190" t="s">
        <v>81</v>
      </c>
      <c r="L59" s="189"/>
      <c r="M59" s="32" t="b">
        <v>1</v>
      </c>
      <c r="N59" s="191" t="s">
        <v>82</v>
      </c>
      <c r="O59" s="189"/>
      <c r="P59" s="32" t="b">
        <v>1</v>
      </c>
    </row>
    <row r="60" spans="2:16" ht="20.100000000000001" customHeight="1" x14ac:dyDescent="0.25">
      <c r="B60" s="188" t="s">
        <v>83</v>
      </c>
      <c r="C60" s="189"/>
      <c r="D60" s="32" t="b">
        <v>1</v>
      </c>
      <c r="E60" s="188" t="s">
        <v>84</v>
      </c>
      <c r="F60" s="189"/>
      <c r="G60" s="32" t="b">
        <v>1</v>
      </c>
      <c r="H60" s="190" t="s">
        <v>85</v>
      </c>
      <c r="I60" s="189"/>
      <c r="J60" s="32" t="b">
        <v>1</v>
      </c>
      <c r="K60" s="190" t="s">
        <v>86</v>
      </c>
      <c r="L60" s="189"/>
      <c r="M60" s="32" t="b">
        <v>1</v>
      </c>
      <c r="N60" s="191" t="s">
        <v>87</v>
      </c>
      <c r="O60" s="189"/>
      <c r="P60" s="32" t="b">
        <v>1</v>
      </c>
    </row>
    <row r="61" spans="2:16" ht="20.100000000000001" customHeight="1" x14ac:dyDescent="0.25">
      <c r="B61" s="188" t="s">
        <v>88</v>
      </c>
      <c r="C61" s="189"/>
      <c r="D61" s="32" t="b">
        <v>1</v>
      </c>
      <c r="E61" s="188" t="s">
        <v>89</v>
      </c>
      <c r="F61" s="189"/>
      <c r="G61" s="32" t="b">
        <v>1</v>
      </c>
      <c r="H61" s="190" t="s">
        <v>90</v>
      </c>
      <c r="I61" s="189"/>
      <c r="J61" s="32" t="b">
        <v>1</v>
      </c>
      <c r="K61" s="190" t="s">
        <v>91</v>
      </c>
      <c r="L61" s="189"/>
      <c r="M61" s="32" t="b">
        <v>1</v>
      </c>
      <c r="N61" s="191" t="s">
        <v>92</v>
      </c>
      <c r="O61" s="189"/>
      <c r="P61" s="32" t="b">
        <v>1</v>
      </c>
    </row>
    <row r="62" spans="2:16" ht="20.100000000000001" customHeight="1" x14ac:dyDescent="0.25">
      <c r="B62" s="190" t="s">
        <v>90</v>
      </c>
      <c r="C62" s="189"/>
      <c r="D62" s="32" t="b">
        <v>1</v>
      </c>
      <c r="E62" s="188" t="s">
        <v>93</v>
      </c>
      <c r="F62" s="189"/>
      <c r="G62" s="32" t="b">
        <v>1</v>
      </c>
      <c r="H62" s="190" t="s">
        <v>94</v>
      </c>
      <c r="I62" s="189"/>
      <c r="J62" s="32" t="b">
        <v>0</v>
      </c>
      <c r="K62" s="190" t="s">
        <v>95</v>
      </c>
      <c r="L62" s="189"/>
      <c r="M62" s="32" t="b">
        <v>1</v>
      </c>
      <c r="N62" s="191" t="s">
        <v>85</v>
      </c>
      <c r="O62" s="189"/>
      <c r="P62" s="32" t="b">
        <v>1</v>
      </c>
    </row>
    <row r="63" spans="2:16" ht="20.100000000000001" customHeight="1" x14ac:dyDescent="0.25">
      <c r="B63" s="190" t="s">
        <v>96</v>
      </c>
      <c r="C63" s="189"/>
      <c r="D63" s="32" t="b">
        <v>1</v>
      </c>
      <c r="E63" s="188" t="s">
        <v>97</v>
      </c>
      <c r="F63" s="189"/>
      <c r="G63" s="32" t="b">
        <v>1</v>
      </c>
      <c r="H63" s="37"/>
      <c r="I63" s="38"/>
      <c r="J63" s="39"/>
      <c r="K63" s="190" t="s">
        <v>98</v>
      </c>
      <c r="L63" s="189"/>
      <c r="M63" s="32" t="b">
        <v>1</v>
      </c>
      <c r="N63" s="191" t="s">
        <v>166</v>
      </c>
      <c r="O63" s="189"/>
      <c r="P63" s="32" t="b">
        <v>1</v>
      </c>
    </row>
    <row r="64" spans="2:16" ht="20.100000000000001" customHeight="1" x14ac:dyDescent="0.25">
      <c r="B64" s="190" t="s">
        <v>99</v>
      </c>
      <c r="C64" s="189"/>
      <c r="D64" s="32" t="b">
        <v>0</v>
      </c>
      <c r="E64" s="188" t="s">
        <v>100</v>
      </c>
      <c r="F64" s="189"/>
      <c r="G64" s="32" t="b">
        <v>1</v>
      </c>
      <c r="H64" s="40"/>
      <c r="I64" s="41"/>
      <c r="J64" s="42"/>
      <c r="K64" s="198" t="s">
        <v>101</v>
      </c>
      <c r="L64" s="19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8" t="s">
        <v>164</v>
      </c>
      <c r="F65" s="18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92" t="s">
        <v>107</v>
      </c>
      <c r="C69" s="192"/>
      <c r="D69" s="50"/>
      <c r="E69" s="50"/>
      <c r="F69" s="194" t="s">
        <v>108</v>
      </c>
      <c r="G69" s="196" t="s">
        <v>109</v>
      </c>
      <c r="H69" s="50"/>
      <c r="I69" s="192" t="s">
        <v>110</v>
      </c>
      <c r="J69" s="19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3"/>
      <c r="C70" s="193"/>
      <c r="D70" s="54"/>
      <c r="E70" s="55"/>
      <c r="F70" s="195"/>
      <c r="G70" s="197"/>
      <c r="H70" s="56"/>
      <c r="I70" s="193"/>
      <c r="J70" s="19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-153.86000000000001</v>
      </c>
      <c r="D72" s="91">
        <v>-156.02000000000001</v>
      </c>
      <c r="E72" s="77" t="s">
        <v>120</v>
      </c>
      <c r="F72" s="91">
        <v>18.5</v>
      </c>
      <c r="G72" s="91">
        <v>15.7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-137.63</v>
      </c>
      <c r="D73" s="91">
        <v>-141.9</v>
      </c>
      <c r="E73" s="78" t="s">
        <v>124</v>
      </c>
      <c r="F73" s="92">
        <v>19.7</v>
      </c>
      <c r="G73" s="92">
        <v>16.3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-211.02</v>
      </c>
      <c r="D74" s="91">
        <v>-212.2</v>
      </c>
      <c r="E74" s="78" t="s">
        <v>129</v>
      </c>
      <c r="F74" s="97">
        <v>10</v>
      </c>
      <c r="G74" s="221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-112.94</v>
      </c>
      <c r="D75" s="91">
        <v>-116.2</v>
      </c>
      <c r="E75" s="78" t="s">
        <v>134</v>
      </c>
      <c r="F75" s="97">
        <v>50</v>
      </c>
      <c r="G75" s="221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23.75</v>
      </c>
      <c r="D76" s="91">
        <v>20.7</v>
      </c>
      <c r="E76" s="78" t="s">
        <v>139</v>
      </c>
      <c r="F76" s="97">
        <v>40</v>
      </c>
      <c r="G76" s="221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28.06</v>
      </c>
      <c r="D77" s="91">
        <v>24.8</v>
      </c>
      <c r="E77" s="78" t="s">
        <v>144</v>
      </c>
      <c r="F77" s="97">
        <v>160</v>
      </c>
      <c r="G77" s="221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20.09</v>
      </c>
      <c r="D78" s="91">
        <v>17.2</v>
      </c>
      <c r="E78" s="78" t="s">
        <v>149</v>
      </c>
      <c r="F78" s="93"/>
      <c r="G78" s="9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20.89</v>
      </c>
      <c r="D79" s="91">
        <v>18</v>
      </c>
      <c r="E79" s="77" t="s">
        <v>154</v>
      </c>
      <c r="F79" s="91">
        <v>17.8</v>
      </c>
      <c r="G79" s="91">
        <v>6.9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2.3200000000000001E-5</v>
      </c>
      <c r="D80" s="94">
        <v>2.2500000000000001E-5</v>
      </c>
      <c r="E80" s="78" t="s">
        <v>159</v>
      </c>
      <c r="F80" s="92">
        <v>19.399999999999999</v>
      </c>
      <c r="G80" s="92">
        <v>26.6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39" t="s">
        <v>163</v>
      </c>
      <c r="C84" s="139"/>
    </row>
    <row r="85" spans="2:16" ht="15" customHeight="1" x14ac:dyDescent="0.25">
      <c r="B85" s="140" t="s">
        <v>183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2"/>
    </row>
    <row r="86" spans="2:16" ht="15" customHeight="1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</row>
    <row r="87" spans="2:16" ht="15" customHeight="1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</row>
    <row r="88" spans="2:16" ht="15" customHeigh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</row>
    <row r="90" spans="2:16" ht="15" customHeight="1" x14ac:dyDescent="0.25">
      <c r="B90" s="132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</row>
    <row r="91" spans="2:16" ht="15" customHeight="1" x14ac:dyDescent="0.25"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4"/>
    </row>
    <row r="92" spans="2:16" ht="1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</row>
    <row r="93" spans="2:16" ht="15" customHeight="1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2:16" ht="15" customHeight="1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</row>
    <row r="95" spans="2:16" ht="15" customHeight="1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</row>
    <row r="96" spans="2:16" ht="15" customHeight="1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</row>
    <row r="97" spans="2:16" ht="15" customHeight="1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</row>
    <row r="98" spans="2:16" ht="15" customHeight="1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2024-08-17T04:52:23Z</dcterms:modified>
</cp:coreProperties>
</file>