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D25" i="1" l="1"/>
  <c r="D18" i="1" l="1"/>
  <c r="C23" i="1" l="1"/>
  <c r="D23" i="1" l="1"/>
  <c r="C25" i="1" s="1"/>
  <c r="E18" i="1"/>
  <c r="F18" i="1" s="1"/>
  <c r="H18" i="1" l="1"/>
  <c r="H19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<sst xmlns="http://schemas.openxmlformats.org/spreadsheetml/2006/main" count="212" uniqueCount="194">
  <si>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</si>
  <si>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</si>
  <si>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</si>
  <si>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</si>
  <si>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</si>
  <si>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</si>
  <si>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</si>
  <si>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</si>
  <si>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</si>
  <si>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</si>
  <si>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</si>
  <si>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</si>
  <si>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</si>
  <si>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</si>
  <si>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</si>
  <si>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</si>
  <si>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</si>
  <si>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</si>
  <si>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</si>
  <si>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</si>
  <si>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</si>
  <si>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</si>
  <si>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</si>
  <si>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</si>
  <si>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</si>
  <si>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</si>
  <si>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</si>
  <si>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</si>
  <si>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</si>
  <si>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</si>
  <si>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</si>
  <si>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</si>
  <si>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</si>
  <si>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</si>
  <si>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</si>
  <si>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</si>
  <si>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</si>
  <si>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</si>
  <si>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</si>
  <si>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</si>
  <si>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</si>
  <si>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</si>
  <si>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</si>
  <si>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</si>
  <si>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</si>
  <si>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</si>
  <si>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</si>
  <si>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</si>
  <si>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</si>
  <si>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</si>
  <si>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</si>
  <si>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</si>
  <si>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</si>
  <si>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</si>
  <si>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</si>
  <si>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</si>
  <si>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</si>
  <si>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</si>
  <si>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</si>
  <si>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</si>
  <si>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</si>
  <si>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</si>
  <si>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</si>
  <si>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</si>
  <si>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</si>
  <si>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</si>
  <si>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</si>
  <si>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</si>
  <si>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</si>
  <si>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</si>
  <si>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</si>
  <si>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</si>
  <si>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</si>
  <si>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</si>
  <si>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</si>
  <si>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</si>
  <si>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</si>
  <si>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</si>
  <si>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</si>
  <si>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</si>
  <si>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</si>
  <si>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</si>
  <si>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</si>
  <si>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</si>
  <si>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</si>
  <si>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</si>
  <si>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</si>
  <si>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</si>
  <si>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</si>
  <si>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</si>
  <si>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</si>
  <si>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</si>
  <si>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</si>
  <si>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</si>
  <si>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</si>
  <si>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</si>
  <si>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</si>
  <si>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</si>
  <si>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</si>
  <si>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</si>
  <si>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</si>
  <si>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</si>
  <si>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</si>
  <si>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</si>
  <si>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</si>
  <si>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</si>
  <si>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</si>
  <si>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</si>
  <si>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</si>
  <si>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</si>
  <si>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</si>
  <si>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</si>
  <si>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</si>
  <si>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</si>
  <si>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</si>
  <si>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</si>
  <si>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</si>
  <si>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</si>
  <si>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</si>
  <si>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</si>
  <si>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</si>
  <si>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</si>
  <si>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</si>
  <si>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</si>
  <si>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</si>
  <si>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</si>
  <si>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</si>
  <si>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</si>
  <si>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</si>
  <si>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</si>
  <si>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</si>
  <si>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</si>
  <si>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</si>
  <si>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</si>
  <si>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</si>
  <si>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</si>
  <si>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</si>
  <si>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</si>
  <si>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</si>
  <si>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</si>
  <si>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</si>
  <si>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</si>
  <si>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</si>
  <si>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</si>
  <si>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</si>
  <si>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</si>
  <si>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</si>
  <si>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</si>
  <si>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</si>
  <si>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</si>
  <si>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</si>
  <si>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</si>
  <si>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</si>
  <si>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</si>
  <si>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</si>
  <si>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</si>
  <si>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</si>
  <si>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</si>
  <si>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</si>
  <si>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</si>
  <si>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</si>
  <si>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</si>
  <si>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</si>
  <si>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</si>
  <si>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</si>
  <si>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</si>
  <si>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</si>
  <si>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</si>
  <si>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</si>
  <si>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</si>
  <si>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</si>
  <si>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</si>
  <si>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</si>
  <si>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</si>
  <si>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</si>
  <si>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</si>
  <si>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</si>
  <si>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</si>
  <si>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</si>
  <si>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김부진</t>
    <phoneticPr fontId="3" type="noConversion"/>
  </si>
  <si>
    <t>/  /  /  /</t>
  </si>
  <si>
    <t>W</t>
    <phoneticPr fontId="3" type="noConversion"/>
  </si>
  <si>
    <t>BLG</t>
    <phoneticPr fontId="3" type="noConversion"/>
  </si>
  <si>
    <t>MMA</t>
    <phoneticPr fontId="3" type="noConversion"/>
  </si>
  <si>
    <t>TMT</t>
    <phoneticPr fontId="3" type="noConversion"/>
  </si>
  <si>
    <t>V</t>
    <phoneticPr fontId="4" type="noConversion"/>
  </si>
  <si>
    <t>1) 방풍막 분리</t>
    <phoneticPr fontId="3" type="noConversion"/>
  </si>
  <si>
    <t>N</t>
    <phoneticPr fontId="3" type="noConversion"/>
  </si>
  <si>
    <t>60s/55k 40s/22k 57s/20k</t>
    <phoneticPr fontId="3" type="noConversion"/>
  </si>
  <si>
    <t>25s/14k 60s/22k</t>
    <phoneticPr fontId="3" type="noConversion"/>
  </si>
  <si>
    <t>Z_035170-035171</t>
    <phoneticPr fontId="3" type="noConversion"/>
  </si>
  <si>
    <t>N</t>
    <phoneticPr fontId="3" type="noConversion"/>
  </si>
  <si>
    <t>B</t>
    <phoneticPr fontId="4" type="noConversion"/>
  </si>
  <si>
    <t xml:space="preserve">2) Hydraulic oil 수배중 [ Product - Shell Tellus T32(Tellus S2 VX 32) ], 케이프타운 위치한 Shell Distributor에 Quotation 요청 및 답변기다리는 중.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</si>
</sst>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18" sqref="J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9">
        <v>45510</v>
      </c>
      <c r="D3" s="150"/>
      <c r="E3" s="1"/>
      <c r="F3" s="1"/>
      <c r="G3" s="1"/>
      <c r="H3" s="1"/>
      <c r="I3" s="1"/>
      <c r="J3" s="1"/>
      <c r="K3" s="35" t="s">
        <v>2</v>
      </c>
      <c r="L3" s="151">
        <f>(P31-(P32+P33))/P31*100</f>
        <v>100</v>
      </c>
      <c r="M3" s="151"/>
      <c r="N3" s="35" t="s">
        <v>3</v>
      </c>
      <c r="O3" s="151">
        <f>(P31-P33)/P31*100</f>
        <v>100</v>
      </c>
      <c r="P3" s="151"/>
    </row>
    <row r="4" spans="2:16" ht="14.25" customHeight="1" x14ac:dyDescent="0.25">
      <c r="B4" s="2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7">
        <v>0.6875</v>
      </c>
      <c r="D9" s="128">
        <v>1.44</v>
      </c>
      <c r="E9" s="128">
        <v>9</v>
      </c>
      <c r="F9" s="128">
        <v>22</v>
      </c>
      <c r="G9" s="95" t="s">
        <v>187</v>
      </c>
      <c r="H9" s="103">
        <v>3</v>
      </c>
      <c r="I9" s="119">
        <v>3.8</v>
      </c>
      <c r="J9" s="10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15">
        <v>0.91666666666666663</v>
      </c>
      <c r="D10" s="103">
        <v>1.3</v>
      </c>
      <c r="E10" s="103">
        <v>6.8</v>
      </c>
      <c r="F10" s="103">
        <v>29</v>
      </c>
      <c r="G10" s="134" t="s">
        <v>191</v>
      </c>
      <c r="H10" s="103">
        <v>5</v>
      </c>
      <c r="I10" s="216"/>
      <c r="J10" s="1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8">
        <v>0.16666666666666666</v>
      </c>
      <c r="D11" s="219">
        <v>2.19</v>
      </c>
      <c r="E11" s="219">
        <v>4.7</v>
      </c>
      <c r="F11" s="219">
        <v>38</v>
      </c>
      <c r="G11" s="134" t="s">
        <v>181</v>
      </c>
      <c r="H11" s="103">
        <v>2.5</v>
      </c>
      <c r="I11" s="220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1.6433333333333333</v>
      </c>
      <c r="E12" s="12">
        <f>AVERAGE(E9:E11)</f>
        <v>6.833333333333333</v>
      </c>
      <c r="F12" s="13">
        <f>AVERAGE(F9:F11)</f>
        <v>29.666666666666668</v>
      </c>
      <c r="G12" s="14"/>
      <c r="H12" s="15">
        <f>AVERAGE(H9:H11)</f>
        <v>3.5</v>
      </c>
      <c r="I12" s="16"/>
      <c r="J12" s="17">
        <f>AVERAGE(J9:J11)</f>
        <v>0.33333333333333331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176</v>
      </c>
      <c r="D16" s="118" t="s">
        <v>178</v>
      </c>
      <c r="E16" s="118" t="s">
        <v>182</v>
      </c>
      <c r="F16" s="118" t="s">
        <v>183</v>
      </c>
      <c r="G16" s="118" t="s">
        <v>184</v>
      </c>
      <c r="H16" s="118" t="s">
        <v>178</v>
      </c>
      <c r="I16" s="118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0.625</v>
      </c>
      <c r="D17" s="117">
        <v>0.62708333333333333</v>
      </c>
      <c r="E17" s="135">
        <v>0.69652777777777775</v>
      </c>
      <c r="F17" s="117">
        <v>6.9444444444444447E-4</v>
      </c>
      <c r="G17" s="117">
        <v>0.16805555555555554</v>
      </c>
      <c r="H17" s="117">
        <v>0.18888888888888888</v>
      </c>
      <c r="I17" s="86"/>
      <c r="J17" s="86"/>
      <c r="K17" s="86"/>
      <c r="L17" s="86"/>
      <c r="M17" s="86"/>
      <c r="N17" s="86"/>
      <c r="O17" s="86"/>
      <c r="P17" s="117">
        <v>0.19444444444444445</v>
      </c>
    </row>
    <row r="18" spans="2:16" ht="14.1" customHeight="1" x14ac:dyDescent="0.25">
      <c r="B18" s="24" t="s">
        <v>43</v>
      </c>
      <c r="C18" s="118">
        <v>35063</v>
      </c>
      <c r="D18" s="118">
        <f>C18+1</f>
        <v>35064</v>
      </c>
      <c r="E18" s="118">
        <f>D19+1</f>
        <v>35074</v>
      </c>
      <c r="F18" s="118">
        <f t="shared" ref="F18" si="0">E19+1</f>
        <v>35273</v>
      </c>
      <c r="G18" s="118">
        <f>F19+1</f>
        <v>35349</v>
      </c>
      <c r="H18" s="118">
        <f t="shared" ref="H18" si="1">G19+1</f>
        <v>35362</v>
      </c>
      <c r="I18" s="118"/>
      <c r="J18" s="85"/>
      <c r="K18" s="85"/>
      <c r="L18" s="85"/>
      <c r="M18" s="85"/>
      <c r="N18" s="85"/>
      <c r="O18" s="85"/>
      <c r="P18" s="118">
        <f>MAX(C18:O19)+1</f>
        <v>35367</v>
      </c>
    </row>
    <row r="19" spans="2:16" ht="14.1" customHeight="1" thickBot="1" x14ac:dyDescent="0.3">
      <c r="B19" s="9" t="s">
        <v>44</v>
      </c>
      <c r="C19" s="87"/>
      <c r="D19" s="118">
        <v>35073</v>
      </c>
      <c r="E19" s="118">
        <v>35272</v>
      </c>
      <c r="F19" s="118">
        <v>35348</v>
      </c>
      <c r="G19" s="118">
        <f>G18+12</f>
        <v>35361</v>
      </c>
      <c r="H19" s="118">
        <f>H18+4</f>
        <v>35366</v>
      </c>
      <c r="I19" s="118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10</v>
      </c>
      <c r="E20" s="22">
        <f t="shared" ref="E20:O20" si="2">IF(ISNUMBER(E18),E19-E18+1,"")</f>
        <v>199</v>
      </c>
      <c r="F20" s="115">
        <f t="shared" si="2"/>
        <v>76</v>
      </c>
      <c r="G20" s="97">
        <f t="shared" si="2"/>
        <v>13</v>
      </c>
      <c r="H20" s="22">
        <f t="shared" si="2"/>
        <v>5</v>
      </c>
      <c r="I20" s="97" t="str">
        <f t="shared" si="2"/>
        <v/>
      </c>
      <c r="J20" s="97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7" t="s">
        <v>46</v>
      </c>
      <c r="C22" s="24" t="s">
        <v>21</v>
      </c>
      <c r="D22" s="24" t="s">
        <v>23</v>
      </c>
      <c r="E22" s="24" t="s">
        <v>47</v>
      </c>
      <c r="F22" s="158" t="s">
        <v>48</v>
      </c>
      <c r="G22" s="158"/>
      <c r="H22" s="158"/>
      <c r="I22" s="158"/>
      <c r="J22" s="24" t="s">
        <v>21</v>
      </c>
      <c r="K22" s="24" t="s">
        <v>23</v>
      </c>
      <c r="L22" s="24" t="s">
        <v>47</v>
      </c>
      <c r="M22" s="158" t="s">
        <v>48</v>
      </c>
      <c r="N22" s="158"/>
      <c r="O22" s="158"/>
      <c r="P22" s="158"/>
    </row>
    <row r="23" spans="2:16" ht="13.5" customHeight="1" x14ac:dyDescent="0.25">
      <c r="B23" s="157"/>
      <c r="C23" s="106">
        <f>D18+5</f>
        <v>35069</v>
      </c>
      <c r="D23" s="106">
        <f>C23+2</f>
        <v>35071</v>
      </c>
      <c r="E23" s="124" t="s">
        <v>192</v>
      </c>
      <c r="F23" s="159" t="s">
        <v>188</v>
      </c>
      <c r="G23" s="159"/>
      <c r="H23" s="159"/>
      <c r="I23" s="159"/>
      <c r="J23" s="96"/>
      <c r="K23" s="96"/>
      <c r="L23" s="95" t="s">
        <v>50</v>
      </c>
      <c r="M23" s="156" t="s">
        <v>180</v>
      </c>
      <c r="N23" s="156"/>
      <c r="O23" s="156"/>
      <c r="P23" s="156"/>
    </row>
    <row r="24" spans="2:16" ht="13.5" customHeight="1" x14ac:dyDescent="0.25">
      <c r="B24" s="157"/>
      <c r="C24" s="107"/>
      <c r="D24" s="107"/>
      <c r="E24" s="125" t="s">
        <v>177</v>
      </c>
      <c r="F24" s="159" t="s">
        <v>180</v>
      </c>
      <c r="G24" s="159"/>
      <c r="H24" s="159"/>
      <c r="I24" s="159"/>
      <c r="J24" s="96"/>
      <c r="K24" s="96"/>
      <c r="L24" s="95" t="s">
        <v>51</v>
      </c>
      <c r="M24" s="156" t="s">
        <v>180</v>
      </c>
      <c r="N24" s="156"/>
      <c r="O24" s="156"/>
      <c r="P24" s="156"/>
    </row>
    <row r="25" spans="2:16" ht="13.5" customHeight="1" x14ac:dyDescent="0.25">
      <c r="B25" s="157"/>
      <c r="C25" s="107">
        <f>D23+1</f>
        <v>35072</v>
      </c>
      <c r="D25" s="107">
        <f>C25+1</f>
        <v>35073</v>
      </c>
      <c r="E25" s="125" t="s">
        <v>51</v>
      </c>
      <c r="F25" s="159" t="s">
        <v>189</v>
      </c>
      <c r="G25" s="159"/>
      <c r="H25" s="159"/>
      <c r="I25" s="159"/>
      <c r="J25" s="96"/>
      <c r="K25" s="96"/>
      <c r="L25" s="95" t="s">
        <v>185</v>
      </c>
      <c r="M25" s="156" t="s">
        <v>180</v>
      </c>
      <c r="N25" s="156"/>
      <c r="O25" s="156"/>
      <c r="P25" s="156"/>
    </row>
    <row r="26" spans="2:16" ht="13.5" customHeight="1" x14ac:dyDescent="0.25">
      <c r="B26" s="157"/>
      <c r="C26" s="107"/>
      <c r="D26" s="107"/>
      <c r="E26" s="125" t="s">
        <v>50</v>
      </c>
      <c r="F26" s="159" t="s">
        <v>180</v>
      </c>
      <c r="G26" s="159"/>
      <c r="H26" s="159"/>
      <c r="I26" s="159"/>
      <c r="J26" s="96"/>
      <c r="K26" s="96"/>
      <c r="L26" s="95" t="s">
        <v>49</v>
      </c>
      <c r="M26" s="156" t="s">
        <v>180</v>
      </c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8" t="s">
        <v>52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>
        <v>0.28541666666666665</v>
      </c>
      <c r="D30" s="112"/>
      <c r="E30" s="112"/>
      <c r="F30" s="112">
        <v>0.15277777777777776</v>
      </c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0.43819444444444444</v>
      </c>
    </row>
    <row r="31" spans="2:16" ht="14.1" customHeight="1" x14ac:dyDescent="0.25">
      <c r="B31" s="25" t="s">
        <v>171</v>
      </c>
      <c r="C31" s="221">
        <v>0.30416666666666664</v>
      </c>
      <c r="D31" s="133"/>
      <c r="E31" s="133"/>
      <c r="F31" s="129">
        <v>0.1673611111111111</v>
      </c>
      <c r="G31" s="129"/>
      <c r="H31" s="129"/>
      <c r="I31" s="129"/>
      <c r="J31" s="129"/>
      <c r="K31" s="129">
        <v>2.0833333333333332E-2</v>
      </c>
      <c r="L31" s="129"/>
      <c r="M31" s="129"/>
      <c r="N31" s="129"/>
      <c r="O31" s="120"/>
      <c r="P31" s="105">
        <f>SUM(C31:N31)</f>
        <v>0.49236111111111108</v>
      </c>
    </row>
    <row r="32" spans="2:16" ht="14.1" customHeight="1" x14ac:dyDescent="0.25">
      <c r="B32" s="25" t="s">
        <v>67</v>
      </c>
      <c r="C32" s="1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21"/>
      <c r="P32" s="105">
        <f>SUM(C32:N32)</f>
        <v>0</v>
      </c>
    </row>
    <row r="33" spans="2:16" ht="14.1" customHeight="1" thickBot="1" x14ac:dyDescent="0.3">
      <c r="B33" s="25" t="s">
        <v>68</v>
      </c>
      <c r="C33" s="13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26">
        <f>SUM(C33:N33)</f>
        <v>0</v>
      </c>
    </row>
    <row r="34" spans="2:16" ht="14.1" customHeight="1" x14ac:dyDescent="0.25">
      <c r="B34" s="72" t="s">
        <v>169</v>
      </c>
      <c r="C34" s="90">
        <f>C31-C32-C33</f>
        <v>0.30416666666666664</v>
      </c>
      <c r="D34" s="90">
        <f t="shared" ref="D34:P34" si="3">D31-D32-D33</f>
        <v>0</v>
      </c>
      <c r="E34" s="90">
        <f t="shared" si="3"/>
        <v>0</v>
      </c>
      <c r="F34" s="90">
        <f t="shared" si="3"/>
        <v>0.1673611111111111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0</v>
      </c>
      <c r="K34" s="90">
        <f t="shared" si="3"/>
        <v>2.0833333333333332E-2</v>
      </c>
      <c r="L34" s="90">
        <f t="shared" si="3"/>
        <v>0</v>
      </c>
      <c r="M34" s="90">
        <f t="shared" si="3"/>
        <v>0</v>
      </c>
      <c r="N34" s="90">
        <f t="shared" si="3"/>
        <v>0</v>
      </c>
      <c r="O34" s="89"/>
      <c r="P34" s="73">
        <f t="shared" si="3"/>
        <v>0.49236111111111108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4" t="s">
        <v>69</v>
      </c>
      <c r="C36" s="160" t="s">
        <v>190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5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5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0"/>
      <c r="C52" s="191"/>
      <c r="D52" s="168"/>
      <c r="E52" s="168"/>
      <c r="F52" s="168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2"/>
      <c r="E53" s="102"/>
      <c r="F53" s="102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217">
        <v>230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6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8">
        <v>-153.86699999999999</v>
      </c>
      <c r="D72" s="222">
        <v>-156.43</v>
      </c>
      <c r="E72" s="78" t="s">
        <v>120</v>
      </c>
      <c r="F72" s="98">
        <v>17.3</v>
      </c>
      <c r="G72" s="222">
        <v>16.899999999999999</v>
      </c>
      <c r="H72" s="91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8">
        <v>-137.55000000000001</v>
      </c>
      <c r="D73" s="222">
        <v>-142.46100000000001</v>
      </c>
      <c r="E73" s="79" t="s">
        <v>124</v>
      </c>
      <c r="F73" s="99">
        <v>10</v>
      </c>
      <c r="G73" s="223">
        <v>10</v>
      </c>
      <c r="H73" s="91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8">
        <v>-210.37700000000001</v>
      </c>
      <c r="D74" s="222">
        <v>-212.17099999999999</v>
      </c>
      <c r="E74" s="79" t="s">
        <v>129</v>
      </c>
      <c r="F74" s="108">
        <v>10</v>
      </c>
      <c r="G74" s="108">
        <v>10</v>
      </c>
      <c r="H74" s="91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8">
        <v>-112.75</v>
      </c>
      <c r="D75" s="222">
        <v>-116.989</v>
      </c>
      <c r="E75" s="79" t="s">
        <v>134</v>
      </c>
      <c r="F75" s="108">
        <v>40</v>
      </c>
      <c r="G75" s="108">
        <v>40</v>
      </c>
      <c r="H75" s="92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8">
        <v>23.507000000000001</v>
      </c>
      <c r="D76" s="222">
        <v>20.826000000000001</v>
      </c>
      <c r="E76" s="79" t="s">
        <v>139</v>
      </c>
      <c r="F76" s="108">
        <v>35</v>
      </c>
      <c r="G76" s="108">
        <v>35</v>
      </c>
      <c r="H76" s="92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8">
        <v>27.858000000000001</v>
      </c>
      <c r="D77" s="222">
        <v>24.265000000000001</v>
      </c>
      <c r="E77" s="79" t="s">
        <v>144</v>
      </c>
      <c r="F77" s="108">
        <v>160</v>
      </c>
      <c r="G77" s="108">
        <v>160</v>
      </c>
      <c r="H77" s="91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8">
        <v>19.792000000000002</v>
      </c>
      <c r="D78" s="222">
        <v>17.632999999999999</v>
      </c>
      <c r="E78" s="79" t="s">
        <v>149</v>
      </c>
      <c r="F78" s="100"/>
      <c r="G78" s="224"/>
      <c r="H78" s="91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8">
        <v>20.655999999999999</v>
      </c>
      <c r="D79" s="222">
        <v>18.363</v>
      </c>
      <c r="E79" s="78" t="s">
        <v>154</v>
      </c>
      <c r="F79" s="98">
        <v>16</v>
      </c>
      <c r="G79" s="222">
        <v>6</v>
      </c>
      <c r="H79" s="91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101">
        <v>2.2200000000000001E-5</v>
      </c>
      <c r="D80" s="225">
        <v>2.2099999999999998E-5</v>
      </c>
      <c r="E80" s="79" t="s">
        <v>159</v>
      </c>
      <c r="F80" s="99">
        <v>24</v>
      </c>
      <c r="G80" s="223">
        <v>41</v>
      </c>
      <c r="H80" s="91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2" t="s">
        <v>163</v>
      </c>
      <c r="C84" s="152"/>
    </row>
    <row r="85" spans="2:16" ht="15" customHeight="1" x14ac:dyDescent="0.25">
      <c r="B85" s="153" t="s">
        <v>186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36" t="s">
        <v>193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2024-08-07T04:44:16Z</dcterms:modified>
</cp:coreProperties>
</file>