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D18" i="1" l="1"/>
  <c r="D25" i="1" l="1"/>
  <c r="D23" i="1"/>
  <c r="C23" i="1"/>
  <c r="C25" i="1" s="1"/>
  <c r="E18" i="1" l="1"/>
  <c r="F18" i="1" s="1"/>
  <c r="G18" i="1" s="1"/>
  <c r="G19" i="1" l="1"/>
  <c r="H18" i="1" s="1"/>
  <c r="P33" i="1"/>
  <c r="P32" i="1"/>
  <c r="P31" i="1"/>
  <c r="J25" i="1" l="1"/>
  <c r="K25" i="1" s="1"/>
  <c r="P18" i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<sst xmlns="http://schemas.openxmlformats.org/spreadsheetml/2006/main" count="213" uniqueCount="195">
  <si>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</si>
  <si>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</si>
  <si>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</si>
  <si>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</si>
  <si>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</si>
  <si>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</si>
  <si>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</si>
  <si>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</si>
  <si>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</si>
  <si>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</si>
  <si>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</si>
  <si>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</si>
  <si>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</si>
  <si>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</si>
  <si>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</si>
  <si>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</si>
  <si>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</si>
  <si>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</si>
  <si>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</si>
  <si>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</si>
  <si>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</si>
  <si>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</si>
  <si>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</si>
  <si>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</si>
  <si>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</si>
  <si>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</si>
  <si>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</si>
  <si>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</si>
  <si>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</si>
  <si>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</si>
  <si>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</si>
  <si>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</si>
  <si>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</si>
  <si>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</si>
  <si>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</si>
  <si>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</si>
  <si>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</si>
  <si>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</si>
  <si>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</si>
  <si>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</si>
  <si>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</si>
  <si>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</si>
  <si>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</si>
  <si>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</si>
  <si>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</si>
  <si>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</si>
  <si>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</si>
  <si>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</si>
  <si>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</si>
  <si>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</si>
  <si>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</si>
  <si>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</si>
  <si>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</si>
  <si>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</si>
  <si>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</si>
  <si>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</si>
  <si>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</si>
  <si>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</si>
  <si>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</si>
  <si>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</si>
  <si>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</si>
  <si>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</si>
  <si>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</si>
  <si>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</si>
  <si>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</si>
  <si>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</si>
  <si>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</si>
  <si>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</si>
  <si>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</si>
  <si>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</si>
  <si>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</si>
  <si>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</si>
  <si>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</si>
  <si>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</si>
  <si>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</si>
  <si>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</si>
  <si>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</si>
  <si>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</si>
  <si>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</si>
  <si>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</si>
  <si>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</si>
  <si>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</si>
  <si>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</si>
  <si>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</si>
  <si>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</si>
  <si>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</si>
  <si>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</si>
  <si>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</si>
  <si>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</si>
  <si>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</si>
  <si>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</si>
  <si>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</si>
  <si>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</si>
  <si>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</si>
  <si>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</si>
  <si>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</si>
  <si>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</si>
  <si>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</si>
  <si>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</si>
  <si>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</si>
  <si>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</si>
  <si>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</si>
  <si>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</si>
  <si>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</si>
  <si>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</si>
  <si>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</si>
  <si>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</si>
  <si>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</si>
  <si>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</si>
  <si>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</si>
  <si>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</si>
  <si>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</si>
  <si>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</si>
  <si>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</si>
  <si>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</si>
  <si>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</si>
  <si>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</si>
  <si>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</si>
  <si>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</si>
  <si>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</si>
  <si>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</si>
  <si>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</si>
  <si>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</si>
  <si>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</si>
  <si>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</si>
  <si>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</si>
  <si>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</si>
  <si>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</si>
  <si>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</si>
  <si>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</si>
  <si>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</si>
  <si>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</si>
  <si>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</si>
  <si>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</si>
  <si>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</si>
  <si>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</si>
  <si>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</si>
  <si>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</si>
  <si>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</si>
  <si>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</si>
  <si>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</si>
  <si>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</si>
  <si>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</si>
  <si>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</si>
  <si>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</si>
  <si>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</si>
  <si>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</si>
  <si>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</si>
  <si>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</si>
  <si>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</si>
  <si>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</si>
  <si>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</si>
  <si>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</si>
  <si>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</si>
  <si>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</si>
  <si>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</si>
  <si>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</si>
  <si>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</si>
  <si>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</si>
  <si>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</si>
  <si>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</si>
  <si>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</si>
  <si>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</si>
  <si>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</si>
  <si>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</si>
  <si>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</si>
  <si>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</si>
  <si>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</si>
  <si>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</si>
  <si>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</si>
  <si>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</si>
  <si>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</si>
  <si>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</si>
  <si>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</si>
  <si>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</si>
  <si>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</si>
  <si>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</si>
  <si>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</si>
  <si>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</si>
  <si>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김부진</t>
    <phoneticPr fontId="3" type="noConversion"/>
  </si>
  <si>
    <t>/  /  /  /</t>
  </si>
  <si>
    <t>W</t>
    <phoneticPr fontId="3" type="noConversion"/>
  </si>
  <si>
    <t>BLG</t>
    <phoneticPr fontId="3" type="noConversion"/>
  </si>
  <si>
    <t>MMA</t>
    <phoneticPr fontId="3" type="noConversion"/>
  </si>
  <si>
    <t>TMT</t>
    <phoneticPr fontId="3" type="noConversion"/>
  </si>
  <si>
    <t>V</t>
    <phoneticPr fontId="4" type="noConversion"/>
  </si>
  <si>
    <t>1) 방풍막 분리</t>
    <phoneticPr fontId="3" type="noConversion"/>
  </si>
  <si>
    <t>2) 관측전 Focuser, Home 해줌</t>
    <phoneticPr fontId="3" type="noConversion"/>
  </si>
  <si>
    <t>W</t>
    <phoneticPr fontId="3" type="noConversion"/>
  </si>
  <si>
    <t>20s/24k 31s/24k 55s/26k</t>
    <phoneticPr fontId="3" type="noConversion"/>
  </si>
  <si>
    <t>25s/22k 39s/24k 60s/25k</t>
    <phoneticPr fontId="3" type="noConversion"/>
  </si>
  <si>
    <t>Z_034854-034860</t>
    <phoneticPr fontId="3" type="noConversion"/>
  </si>
  <si>
    <t>M_034881-034882:T</t>
    <phoneticPr fontId="3" type="noConversion"/>
  </si>
  <si>
    <t>60s/27k 39s/27k 24s/23k</t>
    <phoneticPr fontId="3" type="noConversion"/>
  </si>
  <si>
    <t>60s/12k 60s/20k 44s/24k 30s/25k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</si>
</sst>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H77" sqref="H7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45509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100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0.6875</v>
      </c>
      <c r="D9" s="128">
        <v>2.4</v>
      </c>
      <c r="E9" s="128">
        <v>4</v>
      </c>
      <c r="F9" s="128">
        <v>53</v>
      </c>
      <c r="G9" s="95" t="s">
        <v>188</v>
      </c>
      <c r="H9" s="103">
        <v>2.7</v>
      </c>
      <c r="I9" s="119">
        <v>0.8</v>
      </c>
      <c r="J9" s="10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14">
        <v>0.91666666666666663</v>
      </c>
      <c r="D10" s="103">
        <v>1.54</v>
      </c>
      <c r="E10" s="103">
        <v>4</v>
      </c>
      <c r="F10" s="103">
        <v>40</v>
      </c>
      <c r="G10" s="134" t="s">
        <v>181</v>
      </c>
      <c r="H10" s="103">
        <v>0.5</v>
      </c>
      <c r="I10" s="215"/>
      <c r="J10" s="1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17">
        <v>0.16666666666666666</v>
      </c>
      <c r="D11" s="218">
        <v>2.4</v>
      </c>
      <c r="E11" s="218">
        <v>4</v>
      </c>
      <c r="F11" s="218">
        <v>33</v>
      </c>
      <c r="G11" s="134" t="s">
        <v>181</v>
      </c>
      <c r="H11" s="218">
        <v>1.2</v>
      </c>
      <c r="I11" s="219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2.1133333333333333</v>
      </c>
      <c r="E12" s="12">
        <f>AVERAGE(E9:E11)</f>
        <v>4</v>
      </c>
      <c r="F12" s="13">
        <f>AVERAGE(F9:F11)</f>
        <v>42</v>
      </c>
      <c r="G12" s="14"/>
      <c r="H12" s="15">
        <f>AVERAGE(H9:H11)</f>
        <v>1.4666666666666668</v>
      </c>
      <c r="I12" s="16"/>
      <c r="J12" s="17">
        <f>AVERAGE(J9:J11)</f>
        <v>0.66666666666666663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176</v>
      </c>
      <c r="D16" s="118" t="s">
        <v>178</v>
      </c>
      <c r="E16" s="118" t="s">
        <v>182</v>
      </c>
      <c r="F16" s="118" t="s">
        <v>183</v>
      </c>
      <c r="G16" s="118" t="s">
        <v>184</v>
      </c>
      <c r="H16" s="118" t="s">
        <v>178</v>
      </c>
      <c r="I16" s="118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0.63541666666666663</v>
      </c>
      <c r="D17" s="117">
        <v>0.63402777777777775</v>
      </c>
      <c r="E17" s="117">
        <v>0.69652777777777775</v>
      </c>
      <c r="F17" s="117">
        <v>5.5555555555555558E-3</v>
      </c>
      <c r="G17" s="117">
        <v>0.17152777777777775</v>
      </c>
      <c r="H17" s="117">
        <v>0.19236111111111112</v>
      </c>
      <c r="I17" s="86"/>
      <c r="J17" s="86"/>
      <c r="K17" s="86"/>
      <c r="L17" s="86"/>
      <c r="M17" s="86"/>
      <c r="N17" s="86"/>
      <c r="O17" s="86"/>
      <c r="P17" s="117">
        <v>0.20486111111111113</v>
      </c>
    </row>
    <row r="18" spans="2:16" ht="14.1" customHeight="1" x14ac:dyDescent="0.25">
      <c r="B18" s="24" t="s">
        <v>43</v>
      </c>
      <c r="C18" s="118">
        <v>34750</v>
      </c>
      <c r="D18" s="118">
        <f>C18+1</f>
        <v>34751</v>
      </c>
      <c r="E18" s="118">
        <f>D19+1</f>
        <v>34762</v>
      </c>
      <c r="F18" s="118">
        <f t="shared" ref="F18" si="0">E19+1</f>
        <v>34962</v>
      </c>
      <c r="G18" s="118">
        <f>F19+1</f>
        <v>35037</v>
      </c>
      <c r="H18" s="118">
        <f t="shared" ref="H18" si="1">G19+1</f>
        <v>35049</v>
      </c>
      <c r="I18" s="118"/>
      <c r="J18" s="85"/>
      <c r="K18" s="85"/>
      <c r="L18" s="85"/>
      <c r="M18" s="85"/>
      <c r="N18" s="85"/>
      <c r="O18" s="85"/>
      <c r="P18" s="118">
        <f>MAX(C18:O19)+1</f>
        <v>35062</v>
      </c>
    </row>
    <row r="19" spans="2:16" ht="14.1" customHeight="1" thickBot="1" x14ac:dyDescent="0.3">
      <c r="B19" s="9" t="s">
        <v>44</v>
      </c>
      <c r="C19" s="87"/>
      <c r="D19" s="118">
        <v>34761</v>
      </c>
      <c r="E19" s="118">
        <v>34961</v>
      </c>
      <c r="F19" s="118">
        <v>35036</v>
      </c>
      <c r="G19" s="118">
        <f>G18+11</f>
        <v>35048</v>
      </c>
      <c r="H19" s="118">
        <v>35061</v>
      </c>
      <c r="I19" s="118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11</v>
      </c>
      <c r="E20" s="22">
        <f t="shared" ref="E20:O20" si="2">IF(ISNUMBER(E18),E19-E18+1,"")</f>
        <v>200</v>
      </c>
      <c r="F20" s="115">
        <f t="shared" si="2"/>
        <v>75</v>
      </c>
      <c r="G20" s="97">
        <f t="shared" si="2"/>
        <v>12</v>
      </c>
      <c r="H20" s="22">
        <f t="shared" si="2"/>
        <v>13</v>
      </c>
      <c r="I20" s="97" t="str">
        <f t="shared" si="2"/>
        <v/>
      </c>
      <c r="J20" s="97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06">
        <f>D18+5</f>
        <v>34756</v>
      </c>
      <c r="D23" s="106">
        <f>C23+2</f>
        <v>34758</v>
      </c>
      <c r="E23" s="124" t="s">
        <v>49</v>
      </c>
      <c r="F23" s="158" t="s">
        <v>189</v>
      </c>
      <c r="G23" s="158"/>
      <c r="H23" s="158"/>
      <c r="I23" s="158"/>
      <c r="J23" s="96">
        <f>H18+5</f>
        <v>35054</v>
      </c>
      <c r="K23" s="96">
        <f>J23+2</f>
        <v>35056</v>
      </c>
      <c r="L23" s="95" t="s">
        <v>50</v>
      </c>
      <c r="M23" s="155" t="s">
        <v>193</v>
      </c>
      <c r="N23" s="155"/>
      <c r="O23" s="155"/>
      <c r="P23" s="155"/>
    </row>
    <row r="24" spans="2:16" ht="13.5" customHeight="1" x14ac:dyDescent="0.25">
      <c r="B24" s="156"/>
      <c r="C24" s="107"/>
      <c r="D24" s="107"/>
      <c r="E24" s="125" t="s">
        <v>177</v>
      </c>
      <c r="F24" s="158" t="s">
        <v>180</v>
      </c>
      <c r="G24" s="158"/>
      <c r="H24" s="158"/>
      <c r="I24" s="158"/>
      <c r="J24" s="96"/>
      <c r="K24" s="96"/>
      <c r="L24" s="95" t="s">
        <v>51</v>
      </c>
      <c r="M24" s="155" t="s">
        <v>180</v>
      </c>
      <c r="N24" s="155"/>
      <c r="O24" s="155"/>
      <c r="P24" s="155"/>
    </row>
    <row r="25" spans="2:16" ht="13.5" customHeight="1" x14ac:dyDescent="0.25">
      <c r="B25" s="156"/>
      <c r="C25" s="107">
        <f>D23+1</f>
        <v>34759</v>
      </c>
      <c r="D25" s="107">
        <f>C25+2</f>
        <v>34761</v>
      </c>
      <c r="E25" s="125" t="s">
        <v>51</v>
      </c>
      <c r="F25" s="158" t="s">
        <v>190</v>
      </c>
      <c r="G25" s="158"/>
      <c r="H25" s="158"/>
      <c r="I25" s="158"/>
      <c r="J25" s="96">
        <f>K23+1</f>
        <v>35057</v>
      </c>
      <c r="K25" s="96">
        <f>J25+4</f>
        <v>35061</v>
      </c>
      <c r="L25" s="95" t="s">
        <v>185</v>
      </c>
      <c r="M25" s="155" t="s">
        <v>194</v>
      </c>
      <c r="N25" s="155"/>
      <c r="O25" s="155"/>
      <c r="P25" s="155"/>
    </row>
    <row r="26" spans="2:16" ht="13.5" customHeight="1" x14ac:dyDescent="0.25">
      <c r="B26" s="156"/>
      <c r="C26" s="107"/>
      <c r="D26" s="107"/>
      <c r="E26" s="125" t="s">
        <v>50</v>
      </c>
      <c r="F26" s="158" t="s">
        <v>180</v>
      </c>
      <c r="G26" s="158"/>
      <c r="H26" s="158"/>
      <c r="I26" s="158"/>
      <c r="J26" s="96"/>
      <c r="K26" s="96"/>
      <c r="L26" s="95" t="s">
        <v>49</v>
      </c>
      <c r="M26" s="155" t="s">
        <v>180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>
        <v>0.28819444444444448</v>
      </c>
      <c r="D30" s="112"/>
      <c r="E30" s="112"/>
      <c r="F30" s="112">
        <v>0.15138888888888888</v>
      </c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0.43958333333333333</v>
      </c>
    </row>
    <row r="31" spans="2:16" ht="14.1" customHeight="1" x14ac:dyDescent="0.25">
      <c r="B31" s="25" t="s">
        <v>171</v>
      </c>
      <c r="C31" s="216">
        <v>0.30902777777777779</v>
      </c>
      <c r="D31" s="133"/>
      <c r="E31" s="133"/>
      <c r="F31" s="129">
        <v>0.16597222222222222</v>
      </c>
      <c r="G31" s="133"/>
      <c r="H31" s="133"/>
      <c r="I31" s="133"/>
      <c r="J31" s="133"/>
      <c r="K31" s="129">
        <v>2.0833333333333332E-2</v>
      </c>
      <c r="L31" s="129"/>
      <c r="M31" s="129"/>
      <c r="N31" s="129"/>
      <c r="O31" s="120"/>
      <c r="P31" s="105">
        <f>SUM(C31:N31)</f>
        <v>0.49583333333333329</v>
      </c>
    </row>
    <row r="32" spans="2:16" ht="14.1" customHeight="1" x14ac:dyDescent="0.25">
      <c r="B32" s="25" t="s">
        <v>67</v>
      </c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21"/>
      <c r="P32" s="105">
        <f>SUM(C32:N32)</f>
        <v>0</v>
      </c>
    </row>
    <row r="33" spans="2:16" ht="14.1" customHeight="1" thickBot="1" x14ac:dyDescent="0.3">
      <c r="B33" s="25" t="s">
        <v>68</v>
      </c>
      <c r="C33" s="13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6">
        <f>SUM(C33:N33)</f>
        <v>0</v>
      </c>
    </row>
    <row r="34" spans="2:16" ht="14.1" customHeight="1" x14ac:dyDescent="0.25">
      <c r="B34" s="72" t="s">
        <v>169</v>
      </c>
      <c r="C34" s="90">
        <f>C31-C32-C33</f>
        <v>0.30902777777777779</v>
      </c>
      <c r="D34" s="90">
        <f t="shared" ref="D34:P34" si="3">D31-D32-D33</f>
        <v>0</v>
      </c>
      <c r="E34" s="90">
        <f t="shared" si="3"/>
        <v>0</v>
      </c>
      <c r="F34" s="90">
        <f t="shared" si="3"/>
        <v>0.16597222222222222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0</v>
      </c>
      <c r="K34" s="90">
        <f t="shared" si="3"/>
        <v>2.0833333333333332E-2</v>
      </c>
      <c r="L34" s="90">
        <f t="shared" si="3"/>
        <v>0</v>
      </c>
      <c r="M34" s="90">
        <f t="shared" si="3"/>
        <v>0</v>
      </c>
      <c r="N34" s="90">
        <f t="shared" si="3"/>
        <v>0</v>
      </c>
      <c r="O34" s="89"/>
      <c r="P34" s="73">
        <f t="shared" si="3"/>
        <v>0.49583333333333329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3" t="s">
        <v>69</v>
      </c>
      <c r="C36" s="159" t="s">
        <v>191</v>
      </c>
      <c r="D36" s="159"/>
      <c r="E36" s="159" t="s">
        <v>192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4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4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4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4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9"/>
      <c r="C52" s="190"/>
      <c r="D52" s="167"/>
      <c r="E52" s="167"/>
      <c r="F52" s="167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168</v>
      </c>
      <c r="C53" s="193"/>
      <c r="D53" s="102"/>
      <c r="E53" s="102"/>
      <c r="F53" s="102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167</v>
      </c>
      <c r="C54" s="195"/>
      <c r="D54" s="195"/>
      <c r="E54" s="195"/>
      <c r="F54" s="220">
        <v>65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71</v>
      </c>
      <c r="C56" s="17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7" t="s">
        <v>72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73</v>
      </c>
      <c r="O57" s="178"/>
      <c r="P57" s="181"/>
    </row>
    <row r="58" spans="2:16" ht="17.100000000000001" customHeight="1" x14ac:dyDescent="0.25">
      <c r="B58" s="182" t="s">
        <v>74</v>
      </c>
      <c r="C58" s="183"/>
      <c r="D58" s="184"/>
      <c r="E58" s="182" t="s">
        <v>75</v>
      </c>
      <c r="F58" s="183"/>
      <c r="G58" s="184"/>
      <c r="H58" s="183" t="s">
        <v>76</v>
      </c>
      <c r="I58" s="183"/>
      <c r="J58" s="183"/>
      <c r="K58" s="185" t="s">
        <v>77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78</v>
      </c>
      <c r="C59" s="203"/>
      <c r="D59" s="32" t="b">
        <v>1</v>
      </c>
      <c r="E59" s="202" t="s">
        <v>79</v>
      </c>
      <c r="F59" s="203"/>
      <c r="G59" s="32" t="b">
        <v>1</v>
      </c>
      <c r="H59" s="204" t="s">
        <v>80</v>
      </c>
      <c r="I59" s="203"/>
      <c r="J59" s="32" t="b">
        <v>1</v>
      </c>
      <c r="K59" s="204" t="s">
        <v>81</v>
      </c>
      <c r="L59" s="203"/>
      <c r="M59" s="32" t="b">
        <v>1</v>
      </c>
      <c r="N59" s="205" t="s">
        <v>82</v>
      </c>
      <c r="O59" s="203"/>
      <c r="P59" s="32" t="b">
        <v>1</v>
      </c>
    </row>
    <row r="60" spans="2:16" ht="20.100000000000001" customHeight="1" x14ac:dyDescent="0.25">
      <c r="B60" s="202" t="s">
        <v>83</v>
      </c>
      <c r="C60" s="203"/>
      <c r="D60" s="32" t="b">
        <v>1</v>
      </c>
      <c r="E60" s="202" t="s">
        <v>84</v>
      </c>
      <c r="F60" s="203"/>
      <c r="G60" s="32" t="b">
        <v>1</v>
      </c>
      <c r="H60" s="204" t="s">
        <v>85</v>
      </c>
      <c r="I60" s="203"/>
      <c r="J60" s="32" t="b">
        <v>1</v>
      </c>
      <c r="K60" s="204" t="s">
        <v>86</v>
      </c>
      <c r="L60" s="203"/>
      <c r="M60" s="32" t="b">
        <v>1</v>
      </c>
      <c r="N60" s="205" t="s">
        <v>87</v>
      </c>
      <c r="O60" s="203"/>
      <c r="P60" s="32" t="b">
        <v>1</v>
      </c>
    </row>
    <row r="61" spans="2:16" ht="20.100000000000001" customHeight="1" x14ac:dyDescent="0.25">
      <c r="B61" s="202" t="s">
        <v>88</v>
      </c>
      <c r="C61" s="203"/>
      <c r="D61" s="32" t="b">
        <v>1</v>
      </c>
      <c r="E61" s="202" t="s">
        <v>89</v>
      </c>
      <c r="F61" s="203"/>
      <c r="G61" s="32" t="b">
        <v>1</v>
      </c>
      <c r="H61" s="204" t="s">
        <v>90</v>
      </c>
      <c r="I61" s="203"/>
      <c r="J61" s="32" t="b">
        <v>1</v>
      </c>
      <c r="K61" s="204" t="s">
        <v>91</v>
      </c>
      <c r="L61" s="203"/>
      <c r="M61" s="32" t="b">
        <v>1</v>
      </c>
      <c r="N61" s="205" t="s">
        <v>92</v>
      </c>
      <c r="O61" s="203"/>
      <c r="P61" s="32" t="b">
        <v>1</v>
      </c>
    </row>
    <row r="62" spans="2:16" ht="20.100000000000001" customHeight="1" x14ac:dyDescent="0.25">
      <c r="B62" s="204" t="s">
        <v>90</v>
      </c>
      <c r="C62" s="203"/>
      <c r="D62" s="32" t="b">
        <v>1</v>
      </c>
      <c r="E62" s="202" t="s">
        <v>93</v>
      </c>
      <c r="F62" s="203"/>
      <c r="G62" s="32" t="b">
        <v>1</v>
      </c>
      <c r="H62" s="204" t="s">
        <v>94</v>
      </c>
      <c r="I62" s="203"/>
      <c r="J62" s="32" t="b">
        <v>0</v>
      </c>
      <c r="K62" s="204" t="s">
        <v>95</v>
      </c>
      <c r="L62" s="203"/>
      <c r="M62" s="32" t="b">
        <v>1</v>
      </c>
      <c r="N62" s="205" t="s">
        <v>85</v>
      </c>
      <c r="O62" s="203"/>
      <c r="P62" s="32" t="b">
        <v>1</v>
      </c>
    </row>
    <row r="63" spans="2:16" ht="20.100000000000001" customHeight="1" x14ac:dyDescent="0.25">
      <c r="B63" s="204" t="s">
        <v>96</v>
      </c>
      <c r="C63" s="203"/>
      <c r="D63" s="32" t="b">
        <v>1</v>
      </c>
      <c r="E63" s="202" t="s">
        <v>97</v>
      </c>
      <c r="F63" s="203"/>
      <c r="G63" s="32" t="b">
        <v>1</v>
      </c>
      <c r="H63" s="37"/>
      <c r="I63" s="38"/>
      <c r="J63" s="39"/>
      <c r="K63" s="204" t="s">
        <v>98</v>
      </c>
      <c r="L63" s="203"/>
      <c r="M63" s="32" t="b">
        <v>1</v>
      </c>
      <c r="N63" s="205" t="s">
        <v>166</v>
      </c>
      <c r="O63" s="203"/>
      <c r="P63" s="32" t="b">
        <v>1</v>
      </c>
    </row>
    <row r="64" spans="2:16" ht="20.100000000000001" customHeight="1" x14ac:dyDescent="0.25">
      <c r="B64" s="204" t="s">
        <v>99</v>
      </c>
      <c r="C64" s="203"/>
      <c r="D64" s="32" t="b">
        <v>0</v>
      </c>
      <c r="E64" s="202" t="s">
        <v>100</v>
      </c>
      <c r="F64" s="203"/>
      <c r="G64" s="32" t="b">
        <v>1</v>
      </c>
      <c r="H64" s="40"/>
      <c r="I64" s="41"/>
      <c r="J64" s="42"/>
      <c r="K64" s="212" t="s">
        <v>101</v>
      </c>
      <c r="L64" s="21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2" t="s">
        <v>164</v>
      </c>
      <c r="F65" s="20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6" t="s">
        <v>107</v>
      </c>
      <c r="C69" s="206"/>
      <c r="D69" s="50"/>
      <c r="E69" s="50"/>
      <c r="F69" s="208" t="s">
        <v>108</v>
      </c>
      <c r="G69" s="210" t="s">
        <v>109</v>
      </c>
      <c r="H69" s="50"/>
      <c r="I69" s="206" t="s">
        <v>110</v>
      </c>
      <c r="J69" s="20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7"/>
      <c r="C70" s="207"/>
      <c r="D70" s="54"/>
      <c r="E70" s="55"/>
      <c r="F70" s="209"/>
      <c r="G70" s="211"/>
      <c r="H70" s="56"/>
      <c r="I70" s="207"/>
      <c r="J70" s="20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6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8">
        <v>-153.833</v>
      </c>
      <c r="D72" s="221">
        <v>-156.68</v>
      </c>
      <c r="E72" s="78" t="s">
        <v>120</v>
      </c>
      <c r="F72" s="98">
        <v>17.3</v>
      </c>
      <c r="G72" s="221">
        <v>15.2</v>
      </c>
      <c r="H72" s="91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8">
        <v>-137.32</v>
      </c>
      <c r="D73" s="221">
        <v>-142.714</v>
      </c>
      <c r="E73" s="79" t="s">
        <v>124</v>
      </c>
      <c r="F73" s="99">
        <v>22</v>
      </c>
      <c r="G73" s="222">
        <v>10</v>
      </c>
      <c r="H73" s="91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8">
        <v>-210.33500000000001</v>
      </c>
      <c r="D74" s="221">
        <v>-212.00700000000001</v>
      </c>
      <c r="E74" s="79" t="s">
        <v>129</v>
      </c>
      <c r="F74" s="108">
        <v>10</v>
      </c>
      <c r="G74" s="108">
        <v>10</v>
      </c>
      <c r="H74" s="91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8">
        <v>-112.65600000000001</v>
      </c>
      <c r="D75" s="221">
        <v>-118.318</v>
      </c>
      <c r="E75" s="79" t="s">
        <v>134</v>
      </c>
      <c r="F75" s="108">
        <v>40</v>
      </c>
      <c r="G75" s="108">
        <v>40</v>
      </c>
      <c r="H75" s="92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8">
        <v>23.606999999999999</v>
      </c>
      <c r="D76" s="221">
        <v>20.117000000000001</v>
      </c>
      <c r="E76" s="79" t="s">
        <v>139</v>
      </c>
      <c r="F76" s="108">
        <v>35</v>
      </c>
      <c r="G76" s="108">
        <v>35</v>
      </c>
      <c r="H76" s="92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8">
        <v>28.009</v>
      </c>
      <c r="D77" s="221">
        <v>23.79</v>
      </c>
      <c r="E77" s="79" t="s">
        <v>144</v>
      </c>
      <c r="F77" s="108">
        <v>160</v>
      </c>
      <c r="G77" s="108">
        <v>160</v>
      </c>
      <c r="H77" s="91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8">
        <v>19.856999999999999</v>
      </c>
      <c r="D78" s="221">
        <v>16.652000000000001</v>
      </c>
      <c r="E78" s="79" t="s">
        <v>149</v>
      </c>
      <c r="F78" s="100"/>
      <c r="G78" s="223"/>
      <c r="H78" s="91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8">
        <v>20.718</v>
      </c>
      <c r="D79" s="221">
        <v>17.462</v>
      </c>
      <c r="E79" s="78" t="s">
        <v>154</v>
      </c>
      <c r="F79" s="98">
        <v>17</v>
      </c>
      <c r="G79" s="221">
        <v>4</v>
      </c>
      <c r="H79" s="91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101">
        <v>2.2200000000000001E-5</v>
      </c>
      <c r="D80" s="224">
        <v>2.2099999999999998E-5</v>
      </c>
      <c r="E80" s="79" t="s">
        <v>159</v>
      </c>
      <c r="F80" s="99">
        <v>29.6</v>
      </c>
      <c r="G80" s="222">
        <v>39</v>
      </c>
      <c r="H80" s="91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186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35" t="s">
        <v>187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2024-08-06T05:00:06Z</dcterms:modified>
</cp:coreProperties>
</file>