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28800" windowHeight="122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2"/>
          </rPr>
          <t xml:space="preserve">참조 : https://kmtnet.kasi.re.kr/new/영상이상코드.pdf
 * </t>
        </r>
        <r>
          <rPr>
            <b/>
            <u val="single"/>
            <sz val="10"/>
            <color indexed="10"/>
            <rFont val="맑은 고딕"/>
            <family val="2"/>
          </rPr>
          <t>영상 이상 코드</t>
        </r>
        <r>
          <rPr>
            <sz val="9"/>
            <rFont val="맑은 고딕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</t>
        </r>
        <r>
          <rPr>
            <b/>
            <sz val="9"/>
            <color indexed="48"/>
            <rFont val="MingLiU_HKSCS-ExtB"/>
            <family val="1"/>
          </rPr>
          <t>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G_012345:</t>
        </r>
        <r>
          <rPr>
            <b/>
            <sz val="9"/>
            <color indexed="48"/>
            <rFont val="MingLiU_HKSCS-ExtB"/>
            <family val="1"/>
          </rPr>
          <t>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2"/>
          </rPr>
          <t xml:space="preserve">* </t>
        </r>
        <r>
          <rPr>
            <b/>
            <u val="single"/>
            <sz val="9"/>
            <color indexed="10"/>
            <rFont val="맑은 고딕"/>
            <family val="2"/>
          </rPr>
          <t>입력시 주의사항</t>
        </r>
        <r>
          <rPr>
            <sz val="9"/>
            <rFont val="맑은 고딕"/>
            <family val="2"/>
          </rPr>
          <t xml:space="preserve">
        -  </t>
        </r>
        <r>
          <rPr>
            <b/>
            <sz val="9"/>
            <color indexed="57"/>
            <rFont val="맑은 고딕"/>
            <family val="2"/>
          </rPr>
          <t>SERIAL No.는 6자리 (000000 ~ 065535까지)</t>
        </r>
        <r>
          <rPr>
            <sz val="9"/>
            <rFont val="맑은 고딕"/>
            <family val="2"/>
          </rPr>
          <t xml:space="preserve">
</t>
        </r>
        <r>
          <rPr>
            <b/>
            <sz val="9"/>
            <color indexed="12"/>
            <rFont val="맑은 고딕"/>
            <family val="2"/>
          </rPr>
          <t xml:space="preserve">        -  이상 코드와 SERIAL No. 사이에는 " </t>
        </r>
        <r>
          <rPr>
            <b/>
            <sz val="9"/>
            <color indexed="10"/>
            <rFont val="맑은 고딕"/>
            <family val="2"/>
          </rPr>
          <t xml:space="preserve">_ </t>
        </r>
        <r>
          <rPr>
            <b/>
            <sz val="9"/>
            <color indexed="12"/>
            <rFont val="맑은 고딕"/>
            <family val="2"/>
          </rPr>
          <t xml:space="preserve">(underscore)"
        -  CHIP을 입력하기 위해서는 " </t>
        </r>
        <r>
          <rPr>
            <b/>
            <sz val="9"/>
            <color indexed="10"/>
            <rFont val="맑은 고딕"/>
            <family val="2"/>
          </rPr>
          <t xml:space="preserve">: </t>
        </r>
        <r>
          <rPr>
            <b/>
            <sz val="9"/>
            <color indexed="12"/>
            <rFont val="맑은 고딕"/>
            <family val="2"/>
          </rPr>
          <t xml:space="preserve">" 
        -  B는 " </t>
        </r>
        <r>
          <rPr>
            <b/>
            <sz val="9"/>
            <color indexed="10"/>
            <rFont val="맑은 고딕"/>
            <family val="2"/>
          </rPr>
          <t>:</t>
        </r>
        <r>
          <rPr>
            <b/>
            <sz val="9"/>
            <color indexed="12"/>
            <rFont val="맑은 고딕"/>
            <family val="2"/>
          </rPr>
          <t xml:space="preserve"> " 뒤에 스트립 숫자 입력</t>
        </r>
        <r>
          <rPr>
            <sz val="9"/>
            <rFont val="맑은 고딕"/>
            <family val="2"/>
          </rPr>
          <t xml:space="preserve"> (" </t>
        </r>
        <r>
          <rPr>
            <b/>
            <sz val="9"/>
            <color indexed="10"/>
            <rFont val="맑은 고딕"/>
            <family val="2"/>
          </rPr>
          <t xml:space="preserve">/ </t>
        </r>
        <r>
          <rPr>
            <sz val="9"/>
            <rFont val="맑은 고딕"/>
            <family val="2"/>
          </rPr>
          <t xml:space="preserve">"로 구분)
        -  여러 CHIP에서 문제 발생 시 칩 모두 입력
           (칩 이름은 " / "로 구분)
</t>
        </r>
        <r>
          <rPr>
            <b/>
            <sz val="9"/>
            <color indexed="10"/>
            <rFont val="맑은 고딕"/>
            <family val="2"/>
          </rPr>
          <t xml:space="preserve"> *  </t>
        </r>
        <r>
          <rPr>
            <b/>
            <u val="single"/>
            <sz val="9"/>
            <color indexed="10"/>
            <rFont val="맑은 고딕"/>
            <family val="2"/>
          </rPr>
          <t>코드 연속 입력가능</t>
        </r>
        <r>
          <rPr>
            <sz val="9"/>
            <rFont val="맑은 고딕"/>
            <family val="2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B_012345-012346:M01/K10/T23/N32 
       (ex) N_012345-012355:K/M/T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<sst xmlns="http://schemas.openxmlformats.org/spreadsheetml/2006/main" count="233" uniqueCount="215">
  <si>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</si>
  <si>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</si>
  <si>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</si>
  <si>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</si>
  <si>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</si>
  <si>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</si>
  <si>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</si>
  <si>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</si>
  <si>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</si>
  <si>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</si>
  <si>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</si>
  <si>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</si>
  <si>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</si>
  <si>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</si>
  <si>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</si>
  <si>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</si>
  <si>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</si>
  <si>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</si>
  <si>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</si>
  <si>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</si>
  <si>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</si>
  <si>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</si>
  <si>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</si>
  <si>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</si>
  <si>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</si>
  <si>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</si>
  <si>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</si>
  <si>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</si>
  <si>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</si>
  <si>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</si>
  <si>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</si>
  <si>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</si>
  <si>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</si>
  <si>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</si>
  <si>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</si>
  <si>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</si>
  <si>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</si>
  <si>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</si>
  <si>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</si>
  <si>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</si>
  <si>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</si>
  <si>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</si>
  <si>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</si>
  <si>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</si>
  <si>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</si>
  <si>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</si>
  <si>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</si>
  <si>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</si>
  <si>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</si>
  <si>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</si>
  <si>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</si>
  <si>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</si>
  <si>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</si>
  <si>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</si>
  <si>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</si>
  <si>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장비실온도</t>
  </si>
  <si>
    <t>IC-G</t>
  </si>
  <si>
    <t>Air in</t>
  </si>
  <si>
    <t>IC Down</t>
  </si>
  <si>
    <t>Remarks</t>
  </si>
  <si>
    <t>Air out</t>
  </si>
  <si>
    <t>IC Dead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</si>
  <si>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</si>
  <si>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</si>
  <si>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</si>
  <si>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</si>
  <si>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</si>
  <si>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</si>
  <si>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</si>
  <si>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</si>
  <si>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</si>
  <si>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</si>
  <si>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5</t>
  </si>
  <si>
    <t>PROG 6</t>
  </si>
  <si>
    <t>PROG 8</t>
  </si>
  <si>
    <t>PROG 9</t>
  </si>
  <si>
    <t>망원경
구동부</t>
  </si>
  <si>
    <t>카메라
상태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</si>
  <si>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</si>
  <si>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</si>
  <si>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</si>
  <si>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</si>
  <si>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</si>
  <si>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</si>
  <si>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</si>
  <si>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</si>
  <si>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</si>
  <si>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</si>
  <si>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</si>
  <si>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</si>
  <si>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</si>
  <si>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</si>
  <si>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</si>
  <si>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</si>
  <si>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</si>
  <si>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</si>
  <si>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</si>
  <si>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</si>
  <si>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</si>
  <si>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</si>
  <si>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</si>
  <si>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</si>
  <si>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</si>
  <si>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</si>
  <si>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</si>
  <si>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</si>
  <si>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</si>
  <si>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</si>
  <si>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</si>
  <si>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</si>
  <si>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</si>
  <si>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</si>
  <si>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</si>
  <si>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</si>
  <si>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</si>
  <si>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</si>
  <si>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</si>
  <si>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</si>
  <si>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</si>
  <si>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</si>
  <si>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</si>
  <si>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</si>
  <si>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</si>
  <si>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</si>
  <si>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</si>
  <si>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카메라
전자부</t>
  </si>
  <si>
    <t>카메라
냉각/진공</t>
  </si>
  <si>
    <t>HE 냉각
부대장비</t>
  </si>
  <si>
    <t>관측
컴퓨터</t>
  </si>
  <si>
    <t>℃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</si>
  <si>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</si>
  <si>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</si>
  <si>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</si>
  <si>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</si>
  <si>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</si>
  <si>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</si>
  <si>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</si>
  <si>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</si>
  <si>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</si>
  <si>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</si>
  <si>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</si>
  <si>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</si>
  <si>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</si>
  <si>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</si>
  <si>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</si>
  <si>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</si>
  <si>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</si>
  <si>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</si>
  <si>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</si>
  <si>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</si>
  <si>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</si>
  <si>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</si>
  <si>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</si>
  <si>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</si>
  <si>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Dry air flow(SCFH)</t>
  </si>
  <si>
    <t>Dry air flow 조정</t>
  </si>
  <si>
    <t>KSP</t>
  </si>
  <si>
    <t>SA</t>
  </si>
  <si>
    <t>영상
이상</t>
  </si>
  <si>
    <t>기타
이상</t>
  </si>
  <si>
    <t>OSU_ICIMACS_v7.2</t>
  </si>
  <si>
    <t>KX2016-03-23:1381</t>
  </si>
  <si>
    <t>OSU_ICIMACS_v7.3</t>
  </si>
  <si>
    <t>KS2016-01-13:1370</t>
  </si>
  <si>
    <t xml:space="preserve">  </t>
  </si>
  <si>
    <t>B</t>
  </si>
  <si>
    <t>V</t>
  </si>
  <si>
    <t>R</t>
  </si>
  <si>
    <t>PC-TCS
Crash</t>
  </si>
  <si>
    <t>HE 냉각수
유량(GPM)</t>
  </si>
  <si>
    <t>I</t>
  </si>
  <si>
    <t>/ / / /</t>
  </si>
  <si>
    <t>`</t>
  </si>
  <si>
    <t>Charcoal</t>
  </si>
  <si>
    <t>PT30 #1</t>
  </si>
  <si>
    <t>PT30 #2</t>
  </si>
  <si>
    <t>Real deal</t>
  </si>
  <si>
    <t>Glycol in</t>
  </si>
  <si>
    <t>Pressure (torr)</t>
  </si>
  <si>
    <t>주경면 CO2 청소
(2주1회)</t>
  </si>
  <si>
    <t>돔 냉방기
설정온도</t>
  </si>
  <si>
    <t>노출/레벨</t>
  </si>
  <si>
    <t>PROG 7</t>
  </si>
  <si>
    <t>PROG 4</t>
  </si>
  <si>
    <t>PROG 3</t>
  </si>
  <si>
    <t>KAMP</t>
  </si>
  <si>
    <t>MMA</t>
  </si>
  <si>
    <t>DEEPS</t>
  </si>
  <si>
    <t>TMT</t>
  </si>
  <si>
    <t>TNE</t>
  </si>
  <si>
    <t>OBS</t>
  </si>
  <si>
    <t>ALL</t>
  </si>
  <si>
    <t>OBS</t>
  </si>
  <si>
    <t>2) 코끼리 송풍기 &amp; 제습기 전원이 안들어옴</t>
  </si>
  <si>
    <t>KG2016-06-02:1470</t>
  </si>
  <si>
    <t>KSPT</t>
  </si>
  <si>
    <t>TMT</t>
  </si>
  <si>
    <t>KAMP</t>
  </si>
  <si>
    <t>임상규</t>
  </si>
  <si>
    <t>1) 월령으로 인한 방풍막 연결</t>
  </si>
  <si>
    <t>ENG-KSP</t>
  </si>
  <si>
    <t>SE</t>
  </si>
  <si>
    <t>20s/27k 30s/27k 45s/26k</t>
  </si>
  <si>
    <t>20s/26k 30s/26k 45s/29k 60s/27k</t>
  </si>
  <si>
    <t>SE</t>
  </si>
  <si>
    <t>M_000314</t>
  </si>
  <si>
    <t>SE</t>
  </si>
  <si>
    <t>M_000402-000403:K</t>
  </si>
  <si>
    <t>BLG</t>
  </si>
  <si>
    <t>D_000464</t>
  </si>
  <si>
    <t>SITE SEEING: 0.00 / 1.52 / 1.57</t>
  </si>
  <si>
    <t>BLG K2 mode, Last No.131</t>
  </si>
  <si>
    <t>KSP 시작 시 첫번째 타겟인 ZN2442-2 Dec Oscillation 발생하여 Skip</t>
  </si>
  <si>
    <t>60s/33k 30s/22k 20s/21k</t>
  </si>
  <si>
    <t>60s/20k 50s/26k 35s/28k 20s/25k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</si>
</sst>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2"/>
    </font>
    <font>
      <sz val="8.5"/>
      <name val="Apple SD 산돌고딕 Neo 일반체"/>
      <family val="3"/>
    </font>
    <font>
      <sz val="9"/>
      <name val="맑은 고딕"/>
      <family val="2"/>
    </font>
    <font>
      <sz val="9"/>
      <color indexed="10"/>
      <name val="맑은 고딕"/>
      <family val="2"/>
    </font>
    <font>
      <b/>
      <u val="single"/>
      <sz val="10"/>
      <color indexed="10"/>
      <name val="맑은 고딕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2"/>
    </font>
    <font>
      <b/>
      <u val="single"/>
      <sz val="9"/>
      <color indexed="10"/>
      <name val="맑은 고딕"/>
      <family val="2"/>
    </font>
    <font>
      <b/>
      <sz val="9"/>
      <color indexed="57"/>
      <name val="맑은 고딕"/>
      <family val="2"/>
    </font>
    <font>
      <b/>
      <sz val="9"/>
      <color indexed="12"/>
      <name val="맑은 고딕"/>
      <family val="2"/>
    </font>
    <font>
      <sz val="8"/>
      <name val="굴림"/>
      <family val="2"/>
    </font>
    <font>
      <b/>
      <sz val="10"/>
      <name val="Apple SD 산돌고딕 Neo 일반체"/>
      <family val="3"/>
    </font>
    <font>
      <sz val="8"/>
      <name val="Arial"/>
      <family val="2"/>
    </font>
    <font>
      <sz val="9"/>
      <name val="굴림"/>
      <family val="2"/>
    </font>
    <font>
      <sz val="12"/>
      <name val="Apple SD 산돌고딕 Neo 일반체"/>
      <family val="3"/>
    </font>
    <font>
      <b/>
      <sz val="7"/>
      <name val="굴림"/>
      <family val="2"/>
    </font>
    <font>
      <sz val="6.5"/>
      <name val="굴림"/>
      <family val="2"/>
    </font>
    <font>
      <sz val="7.5"/>
      <name val="Arial"/>
      <family val="2"/>
    </font>
    <font>
      <sz val="6"/>
      <name val="굴림"/>
      <family val="2"/>
    </font>
    <font>
      <sz val="6"/>
      <name val="Apple SD 산돌고딕 Neo 일반체"/>
      <family val="3"/>
    </font>
    <font>
      <b/>
      <sz val="6"/>
      <name val="굴림"/>
      <family val="2"/>
    </font>
    <font>
      <b/>
      <sz val="6"/>
      <name val="Apple SD 산돌고딕 Neo 일반체"/>
      <family val="3"/>
    </font>
    <font>
      <sz val="12"/>
      <name val="Calibri"/>
      <family val="2"/>
    </font>
    <font>
      <b/>
      <sz val="9"/>
      <color indexed="48"/>
      <name val="MingLiU_HKSCS-ExtB"/>
      <family val="1"/>
    </font>
    <font>
      <sz val="8"/>
      <name val="Apple SD 산돌고딕 Neo 일반체"/>
      <family val="3"/>
    </font>
    <font>
      <sz val="12"/>
      <color indexed="8"/>
      <name val="맑은 고딕"/>
      <family val="2"/>
    </font>
    <font>
      <sz val="12"/>
      <color indexed="9"/>
      <name val="맑은 고딕"/>
      <family val="2"/>
    </font>
    <font>
      <sz val="12"/>
      <color indexed="10"/>
      <name val="맑은 고딕"/>
      <family val="2"/>
    </font>
    <font>
      <b/>
      <sz val="12"/>
      <color indexed="52"/>
      <name val="맑은 고딕"/>
      <family val="2"/>
    </font>
    <font>
      <sz val="12"/>
      <color indexed="14"/>
      <name val="맑은 고딕"/>
      <family val="2"/>
    </font>
    <font>
      <sz val="12"/>
      <color indexed="60"/>
      <name val="맑은 고딕"/>
      <family val="2"/>
    </font>
    <font>
      <i/>
      <sz val="12"/>
      <color indexed="23"/>
      <name val="맑은 고딕"/>
      <family val="2"/>
    </font>
    <font>
      <b/>
      <sz val="12"/>
      <color indexed="9"/>
      <name val="맑은 고딕"/>
      <family val="2"/>
    </font>
    <font>
      <sz val="12"/>
      <color indexed="52"/>
      <name val="맑은 고딕"/>
      <family val="2"/>
    </font>
    <font>
      <u val="single"/>
      <sz val="12"/>
      <color indexed="20"/>
      <name val="맑은 고딕"/>
      <family val="2"/>
    </font>
    <font>
      <b/>
      <sz val="12"/>
      <color indexed="8"/>
      <name val="맑은 고딕"/>
      <family val="2"/>
    </font>
    <font>
      <sz val="12"/>
      <color indexed="62"/>
      <name val="맑은 고딕"/>
      <family val="2"/>
    </font>
    <font>
      <b/>
      <sz val="18"/>
      <color indexed="62"/>
      <name val="맑은 고딕"/>
      <family val="2"/>
    </font>
    <font>
      <b/>
      <sz val="15"/>
      <color indexed="62"/>
      <name val="맑은 고딕"/>
      <family val="2"/>
    </font>
    <font>
      <b/>
      <sz val="13"/>
      <color indexed="62"/>
      <name val="맑은 고딕"/>
      <family val="2"/>
    </font>
    <font>
      <b/>
      <sz val="11"/>
      <color indexed="62"/>
      <name val="맑은 고딕"/>
      <family val="2"/>
    </font>
    <font>
      <sz val="12"/>
      <color indexed="17"/>
      <name val="맑은 고딕"/>
      <family val="2"/>
    </font>
    <font>
      <b/>
      <sz val="12"/>
      <color indexed="63"/>
      <name val="맑은 고딕"/>
      <family val="2"/>
    </font>
    <font>
      <u val="single"/>
      <sz val="12"/>
      <color indexed="12"/>
      <name val="맑은 고딕"/>
      <family val="2"/>
    </font>
    <font>
      <sz val="12"/>
      <color indexed="8"/>
      <name val="Apple SD 산돌고딕 Neo 일반체"/>
      <family val="3"/>
    </font>
    <font>
      <b/>
      <sz val="9"/>
      <color indexed="8"/>
      <name val="굴림"/>
      <family val="2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2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2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2"/>
    </font>
    <font>
      <b/>
      <sz val="7"/>
      <color indexed="8"/>
      <name val="굴림"/>
      <family val="2"/>
    </font>
    <font>
      <sz val="6.5"/>
      <color indexed="8"/>
      <name val="굴림"/>
      <family val="2"/>
    </font>
    <font>
      <sz val="9"/>
      <color indexed="8"/>
      <name val="굴림"/>
      <family val="2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Apple SD 산돌고딕 Neo 일반체"/>
      <family val="3"/>
    </font>
    <font>
      <b/>
      <sz val="9"/>
      <color theme="1"/>
      <name val="굴림"/>
      <family val="2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2"/>
    </font>
    <font>
      <b/>
      <sz val="6"/>
      <color theme="1"/>
      <name val="Apple SD 산돌고딕 Neo 일반체"/>
      <family val="3"/>
    </font>
    <font>
      <sz val="7"/>
      <color theme="1"/>
      <name val="굴림"/>
      <family val="2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2"/>
    </font>
    <font>
      <b/>
      <sz val="7"/>
      <color theme="1"/>
      <name val="굴림"/>
      <family val="2"/>
    </font>
    <font>
      <sz val="6.5"/>
      <color theme="1"/>
      <name val="굴림"/>
      <family val="2"/>
    </font>
    <font>
      <sz val="9"/>
      <color theme="1"/>
      <name val="굴림"/>
      <family val="2"/>
    </font>
    <font>
      <b/>
      <sz val="10"/>
      <color theme="1"/>
      <name val="Apple SD 산돌고딕 Neo 일반체"/>
      <family val="3"/>
    </font>
    <font>
      <sz val="8"/>
      <color theme="1"/>
      <name val="굴림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>
        <color indexed="63"/>
      </left>
      <right style="thin"/>
      <top style="thin"/>
      <bottom style="medium">
        <color theme="1" tint="0.34999001026153564"/>
      </bottom>
    </border>
    <border>
      <left style="thin"/>
      <right>
        <color indexed="63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thin"/>
      <bottom style="thin"/>
    </border>
    <border>
      <left style="medium">
        <color theme="1" tint="0.34999001026153564"/>
      </left>
      <right>
        <color indexed="63"/>
      </right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>
        <color indexed="63"/>
      </right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/>
      <top style="thin"/>
      <bottom style="thin">
        <color theme="0" tint="-0.24993999302387238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31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7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90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0" fillId="35" borderId="13" xfId="0" applyFont="1" applyFill="1" applyBorder="1" applyAlignment="1">
      <alignment horizontal="center" vertical="center"/>
    </xf>
    <xf numFmtId="183" fontId="90" fillId="35" borderId="14" xfId="0" applyNumberFormat="1" applyFont="1" applyFill="1" applyBorder="1" applyAlignment="1">
      <alignment horizontal="center" vertical="center"/>
    </xf>
    <xf numFmtId="184" fontId="90" fillId="35" borderId="15" xfId="0" applyNumberFormat="1" applyFont="1" applyFill="1" applyBorder="1" applyAlignment="1">
      <alignment horizontal="center" vertical="center"/>
    </xf>
    <xf numFmtId="184" fontId="90" fillId="35" borderId="16" xfId="0" applyNumberFormat="1" applyFont="1" applyFill="1" applyBorder="1" applyAlignment="1">
      <alignment horizontal="center" vertical="center"/>
    </xf>
    <xf numFmtId="184" fontId="90" fillId="35" borderId="10" xfId="0" applyNumberFormat="1" applyFont="1" applyFill="1" applyBorder="1" applyAlignment="1">
      <alignment horizontal="center" vertical="center"/>
    </xf>
    <xf numFmtId="1" fontId="90" fillId="35" borderId="10" xfId="0" applyNumberFormat="1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20" fontId="90" fillId="0" borderId="0" xfId="0" applyNumberFormat="1" applyFont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20" fontId="90" fillId="0" borderId="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95" fillId="0" borderId="17" xfId="0" applyFont="1" applyBorder="1" applyAlignment="1">
      <alignment horizontal="center" vertical="center"/>
    </xf>
    <xf numFmtId="0" fontId="95" fillId="0" borderId="17" xfId="0" applyFont="1" applyBorder="1" applyAlignment="1">
      <alignment horizontal="center" vertical="center" wrapText="1"/>
    </xf>
    <xf numFmtId="0" fontId="95" fillId="0" borderId="0" xfId="0" applyFont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6" fillId="0" borderId="18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/>
    </xf>
    <xf numFmtId="0" fontId="97" fillId="0" borderId="19" xfId="0" applyFont="1" applyFill="1" applyBorder="1" applyAlignment="1">
      <alignment horizontal="center" vertical="center" wrapText="1"/>
    </xf>
    <xf numFmtId="0" fontId="97" fillId="0" borderId="20" xfId="0" applyFont="1" applyFill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 wrapText="1"/>
    </xf>
    <xf numFmtId="0" fontId="98" fillId="0" borderId="2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7" fillId="0" borderId="20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 wrapText="1"/>
    </xf>
    <xf numFmtId="191" fontId="99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7" fillId="0" borderId="22" xfId="0" applyFont="1" applyFill="1" applyBorder="1" applyAlignment="1">
      <alignment horizontal="center" vertical="center" wrapText="1"/>
    </xf>
    <xf numFmtId="0" fontId="100" fillId="0" borderId="23" xfId="0" applyFont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0" fontId="100" fillId="0" borderId="24" xfId="0" applyFont="1" applyFill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/>
    </xf>
    <xf numFmtId="0" fontId="92" fillId="0" borderId="24" xfId="0" applyFont="1" applyFill="1" applyBorder="1" applyAlignment="1">
      <alignment/>
    </xf>
    <xf numFmtId="0" fontId="93" fillId="0" borderId="25" xfId="0" applyFont="1" applyFill="1" applyBorder="1" applyAlignment="1">
      <alignment vertical="center"/>
    </xf>
    <xf numFmtId="0" fontId="99" fillId="0" borderId="11" xfId="0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 wrapText="1"/>
    </xf>
    <xf numFmtId="0" fontId="99" fillId="0" borderId="26" xfId="0" applyFont="1" applyFill="1" applyBorder="1" applyAlignment="1">
      <alignment horizontal="center" vertical="center"/>
    </xf>
    <xf numFmtId="0" fontId="99" fillId="0" borderId="26" xfId="0" applyFont="1" applyBorder="1" applyAlignment="1">
      <alignment horizontal="center" vertical="center" wrapText="1"/>
    </xf>
    <xf numFmtId="0" fontId="99" fillId="0" borderId="27" xfId="0" applyFont="1" applyBorder="1" applyAlignment="1">
      <alignment horizontal="center" vertical="center"/>
    </xf>
    <xf numFmtId="0" fontId="99" fillId="0" borderId="28" xfId="0" applyFont="1" applyFill="1" applyBorder="1" applyAlignment="1">
      <alignment horizontal="center" vertical="center" wrapText="1"/>
    </xf>
    <xf numFmtId="0" fontId="92" fillId="0" borderId="29" xfId="0" applyFont="1" applyBorder="1" applyAlignment="1">
      <alignment horizontal="center"/>
    </xf>
    <xf numFmtId="0" fontId="90" fillId="0" borderId="30" xfId="0" applyFont="1" applyBorder="1" applyAlignment="1">
      <alignment horizontal="center" vertical="center"/>
    </xf>
    <xf numFmtId="0" fontId="96" fillId="0" borderId="30" xfId="0" applyFont="1" applyBorder="1" applyAlignment="1">
      <alignment horizontal="center" vertical="center"/>
    </xf>
    <xf numFmtId="0" fontId="96" fillId="0" borderId="31" xfId="0" applyFont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/>
    </xf>
    <xf numFmtId="187" fontId="101" fillId="36" borderId="10" xfId="0" applyNumberFormat="1" applyFont="1" applyFill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96" fillId="0" borderId="30" xfId="0" applyFont="1" applyFill="1" applyBorder="1" applyAlignment="1">
      <alignment horizontal="center" vertical="center"/>
    </xf>
    <xf numFmtId="49" fontId="90" fillId="0" borderId="32" xfId="0" applyNumberFormat="1" applyFont="1" applyFill="1" applyBorder="1" applyAlignment="1">
      <alignment horizontal="center" vertical="center"/>
    </xf>
    <xf numFmtId="49" fontId="90" fillId="0" borderId="33" xfId="0" applyNumberFormat="1" applyFont="1" applyFill="1" applyBorder="1" applyAlignment="1">
      <alignment horizontal="center" vertical="center"/>
    </xf>
    <xf numFmtId="0" fontId="90" fillId="35" borderId="34" xfId="0" applyFont="1" applyFill="1" applyBorder="1" applyAlignment="1">
      <alignment horizontal="center" vertical="center"/>
    </xf>
    <xf numFmtId="0" fontId="90" fillId="0" borderId="35" xfId="0" applyFont="1" applyFill="1" applyBorder="1" applyAlignment="1">
      <alignment horizontal="center" vertical="center"/>
    </xf>
    <xf numFmtId="0" fontId="90" fillId="35" borderId="36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/>
    </xf>
    <xf numFmtId="193" fontId="102" fillId="34" borderId="37" xfId="0" applyNumberFormat="1" applyFont="1" applyFill="1" applyBorder="1" applyAlignment="1">
      <alignment horizontal="center" vertical="center"/>
    </xf>
    <xf numFmtId="193" fontId="102" fillId="34" borderId="18" xfId="0" applyNumberFormat="1" applyFont="1" applyFill="1" applyBorder="1" applyAlignment="1">
      <alignment horizontal="center" vertical="center"/>
    </xf>
    <xf numFmtId="193" fontId="102" fillId="34" borderId="38" xfId="0" applyNumberFormat="1" applyFont="1" applyFill="1" applyBorder="1" applyAlignment="1">
      <alignment horizontal="center" vertical="center"/>
    </xf>
    <xf numFmtId="193" fontId="102" fillId="34" borderId="39" xfId="0" applyNumberFormat="1" applyFont="1" applyFill="1" applyBorder="1" applyAlignment="1">
      <alignment horizontal="center" vertical="center"/>
    </xf>
    <xf numFmtId="193" fontId="102" fillId="34" borderId="40" xfId="0" applyNumberFormat="1" applyFont="1" applyFill="1" applyBorder="1" applyAlignment="1">
      <alignment horizontal="center" vertical="center"/>
    </xf>
    <xf numFmtId="193" fontId="102" fillId="34" borderId="41" xfId="0" applyNumberFormat="1" applyFont="1" applyFill="1" applyBorder="1" applyAlignment="1">
      <alignment horizontal="center" vertical="center"/>
    </xf>
    <xf numFmtId="193" fontId="102" fillId="34" borderId="42" xfId="0" applyNumberFormat="1" applyFont="1" applyFill="1" applyBorder="1" applyAlignment="1">
      <alignment horizontal="center" vertical="center"/>
    </xf>
    <xf numFmtId="193" fontId="102" fillId="34" borderId="43" xfId="0" applyNumberFormat="1" applyFont="1" applyFill="1" applyBorder="1" applyAlignment="1">
      <alignment horizontal="center" vertical="center"/>
    </xf>
    <xf numFmtId="193" fontId="102" fillId="34" borderId="42" xfId="0" applyNumberFormat="1" applyFont="1" applyFill="1" applyBorder="1" applyAlignment="1" quotePrefix="1">
      <alignment horizontal="center" vertical="center"/>
    </xf>
    <xf numFmtId="193" fontId="102" fillId="34" borderId="44" xfId="0" applyNumberFormat="1" applyFont="1" applyFill="1" applyBorder="1" applyAlignment="1">
      <alignment horizontal="center" vertical="center"/>
    </xf>
    <xf numFmtId="193" fontId="102" fillId="34" borderId="45" xfId="0" applyNumberFormat="1" applyFont="1" applyFill="1" applyBorder="1" applyAlignment="1">
      <alignment horizontal="center" vertical="center"/>
    </xf>
    <xf numFmtId="193" fontId="102" fillId="34" borderId="46" xfId="0" applyNumberFormat="1" applyFont="1" applyFill="1" applyBorder="1" applyAlignment="1">
      <alignment horizontal="center" vertical="center"/>
    </xf>
    <xf numFmtId="185" fontId="90" fillId="36" borderId="47" xfId="0" applyNumberFormat="1" applyFont="1" applyFill="1" applyBorder="1" applyAlignment="1">
      <alignment horizontal="right" vertical="center"/>
    </xf>
    <xf numFmtId="0" fontId="91" fillId="34" borderId="11" xfId="0" applyFont="1" applyFill="1" applyBorder="1" applyAlignment="1">
      <alignment horizontal="center" vertical="center"/>
    </xf>
    <xf numFmtId="183" fontId="103" fillId="0" borderId="0" xfId="0" applyNumberFormat="1" applyFont="1" applyAlignment="1">
      <alignment horizontal="center" vertical="center"/>
    </xf>
    <xf numFmtId="189" fontId="7" fillId="34" borderId="28" xfId="0" applyNumberFormat="1" applyFont="1" applyFill="1" applyBorder="1" applyAlignment="1">
      <alignment horizontal="center" vertical="center"/>
    </xf>
    <xf numFmtId="188" fontId="90" fillId="0" borderId="0" xfId="0" applyNumberFormat="1" applyFont="1" applyAlignment="1">
      <alignment vertical="center"/>
    </xf>
    <xf numFmtId="1" fontId="90" fillId="0" borderId="0" xfId="0" applyNumberFormat="1" applyFont="1" applyAlignment="1">
      <alignment horizontal="center" vertical="center"/>
    </xf>
    <xf numFmtId="193" fontId="19" fillId="34" borderId="48" xfId="0" applyNumberFormat="1" applyFont="1" applyFill="1" applyBorder="1" applyAlignment="1">
      <alignment horizontal="center" vertical="center"/>
    </xf>
    <xf numFmtId="193" fontId="19" fillId="34" borderId="41" xfId="0" applyNumberFormat="1" applyFont="1" applyFill="1" applyBorder="1" applyAlignment="1">
      <alignment horizontal="center" vertical="center"/>
    </xf>
    <xf numFmtId="183" fontId="9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5" fillId="35" borderId="51" xfId="0" applyNumberFormat="1" applyFont="1" applyFill="1" applyBorder="1" applyAlignment="1">
      <alignment horizontal="center" vertical="center"/>
    </xf>
    <xf numFmtId="183" fontId="5" fillId="37" borderId="52" xfId="0" applyNumberFormat="1" applyFont="1" applyFill="1" applyBorder="1" applyAlignment="1">
      <alignment horizontal="center" vertical="center"/>
    </xf>
    <xf numFmtId="183" fontId="5" fillId="35" borderId="53" xfId="0" applyNumberFormat="1" applyFont="1" applyFill="1" applyBorder="1" applyAlignment="1">
      <alignment horizontal="center" vertical="center"/>
    </xf>
    <xf numFmtId="183" fontId="5" fillId="34" borderId="54" xfId="0" applyNumberFormat="1" applyFont="1" applyFill="1" applyBorder="1" applyAlignment="1">
      <alignment horizontal="center" vertical="center"/>
    </xf>
    <xf numFmtId="183" fontId="5" fillId="35" borderId="55" xfId="0" applyNumberFormat="1" applyFont="1" applyFill="1" applyBorder="1" applyAlignment="1">
      <alignment horizontal="center" vertical="center"/>
    </xf>
    <xf numFmtId="183" fontId="5" fillId="0" borderId="56" xfId="0" applyNumberFormat="1" applyFont="1" applyFill="1" applyBorder="1" applyAlignment="1">
      <alignment horizontal="center" vertical="center"/>
    </xf>
    <xf numFmtId="183" fontId="5" fillId="35" borderId="5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03" fillId="0" borderId="60" xfId="0" applyNumberFormat="1" applyFont="1" applyFill="1" applyBorder="1" applyAlignment="1">
      <alignment horizontal="center" vertical="center"/>
    </xf>
    <xf numFmtId="185" fontId="7" fillId="34" borderId="11" xfId="0" applyNumberFormat="1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193" fontId="7" fillId="34" borderId="11" xfId="0" applyNumberFormat="1" applyFont="1" applyFill="1" applyBorder="1" applyAlignment="1">
      <alignment horizontal="center" vertical="center"/>
    </xf>
    <xf numFmtId="189" fontId="7" fillId="34" borderId="11" xfId="0" applyNumberFormat="1" applyFont="1" applyFill="1" applyBorder="1" applyAlignment="1">
      <alignment horizontal="center" vertical="center"/>
    </xf>
    <xf numFmtId="190" fontId="7" fillId="34" borderId="11" xfId="0" applyNumberFormat="1" applyFont="1" applyFill="1" applyBorder="1" applyAlignment="1">
      <alignment horizontal="center" vertical="center"/>
    </xf>
    <xf numFmtId="193" fontId="7" fillId="34" borderId="28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11" fontId="7" fillId="34" borderId="11" xfId="0" applyNumberFormat="1" applyFont="1" applyFill="1" applyBorder="1" applyAlignment="1">
      <alignment horizontal="center" vertical="center"/>
    </xf>
    <xf numFmtId="183" fontId="5" fillId="34" borderId="11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88" fillId="0" borderId="0" xfId="0" applyNumberFormat="1" applyFont="1" applyAlignment="1">
      <alignment vertical="center"/>
    </xf>
    <xf numFmtId="0" fontId="88" fillId="0" borderId="0" xfId="0" applyNumberFormat="1" applyFont="1" applyAlignment="1">
      <alignment horizontal="center" vertical="center"/>
    </xf>
    <xf numFmtId="0" fontId="92" fillId="0" borderId="0" xfId="0" applyNumberFormat="1" applyFont="1" applyAlignment="1">
      <alignment/>
    </xf>
    <xf numFmtId="0" fontId="94" fillId="0" borderId="0" xfId="0" applyNumberFormat="1" applyFont="1" applyAlignment="1">
      <alignment/>
    </xf>
    <xf numFmtId="0" fontId="88" fillId="0" borderId="0" xfId="0" applyNumberFormat="1" applyFont="1" applyAlignment="1">
      <alignment/>
    </xf>
    <xf numFmtId="183" fontId="5" fillId="39" borderId="61" xfId="0" applyNumberFormat="1" applyFont="1" applyFill="1" applyBorder="1" applyAlignment="1">
      <alignment horizontal="center" vertical="center"/>
    </xf>
    <xf numFmtId="183" fontId="5" fillId="39" borderId="62" xfId="0" applyNumberFormat="1" applyFont="1" applyFill="1" applyBorder="1" applyAlignment="1">
      <alignment horizontal="center" vertical="center"/>
    </xf>
    <xf numFmtId="183" fontId="5" fillId="39" borderId="63" xfId="0" applyNumberFormat="1" applyFont="1" applyFill="1" applyBorder="1" applyAlignment="1">
      <alignment horizontal="center" vertical="center"/>
    </xf>
    <xf numFmtId="183" fontId="5" fillId="39" borderId="64" xfId="0" applyNumberFormat="1" applyFont="1" applyFill="1" applyBorder="1" applyAlignment="1">
      <alignment horizontal="center" vertical="center"/>
    </xf>
    <xf numFmtId="183" fontId="5" fillId="39" borderId="65" xfId="0" applyNumberFormat="1" applyFont="1" applyFill="1" applyBorder="1" applyAlignment="1">
      <alignment horizontal="center" vertical="center"/>
    </xf>
    <xf numFmtId="20" fontId="26" fillId="34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20" fontId="23" fillId="0" borderId="0" xfId="0" applyNumberFormat="1" applyFont="1" applyAlignment="1">
      <alignment vertical="center"/>
    </xf>
    <xf numFmtId="183" fontId="5" fillId="37" borderId="66" xfId="0" applyNumberFormat="1" applyFont="1" applyFill="1" applyBorder="1" applyAlignment="1">
      <alignment horizontal="center" vertical="center"/>
    </xf>
    <xf numFmtId="183" fontId="5" fillId="40" borderId="67" xfId="0" applyNumberFormat="1" applyFont="1" applyFill="1" applyBorder="1" applyAlignment="1">
      <alignment horizontal="center" vertical="center"/>
    </xf>
    <xf numFmtId="183" fontId="5" fillId="37" borderId="11" xfId="0" applyNumberFormat="1" applyFont="1" applyFill="1" applyBorder="1" applyAlignment="1">
      <alignment horizontal="center" vertical="center"/>
    </xf>
    <xf numFmtId="183" fontId="5" fillId="37" borderId="30" xfId="0" applyNumberFormat="1" applyFont="1" applyFill="1" applyBorder="1" applyAlignment="1">
      <alignment horizontal="center" vertical="center"/>
    </xf>
    <xf numFmtId="183" fontId="5" fillId="40" borderId="68" xfId="0" applyNumberFormat="1" applyFont="1" applyFill="1" applyBorder="1" applyAlignment="1">
      <alignment horizontal="center" vertical="center"/>
    </xf>
    <xf numFmtId="183" fontId="5" fillId="40" borderId="69" xfId="0" applyNumberFormat="1" applyFont="1" applyFill="1" applyBorder="1" applyAlignment="1">
      <alignment horizontal="center" vertical="center"/>
    </xf>
    <xf numFmtId="183" fontId="5" fillId="40" borderId="70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4" fontId="5" fillId="34" borderId="17" xfId="0" applyNumberFormat="1" applyFont="1" applyFill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7" fillId="34" borderId="30" xfId="0" applyNumberFormat="1" applyFont="1" applyFill="1" applyBorder="1" applyAlignment="1">
      <alignment horizontal="center" vertical="center"/>
    </xf>
    <xf numFmtId="185" fontId="7" fillId="34" borderId="71" xfId="0" applyNumberFormat="1" applyFont="1" applyFill="1" applyBorder="1" applyAlignment="1">
      <alignment horizontal="center" vertical="center"/>
    </xf>
    <xf numFmtId="183" fontId="5" fillId="34" borderId="18" xfId="0" applyNumberFormat="1" applyFont="1" applyFill="1" applyBorder="1" applyAlignment="1">
      <alignment horizontal="center" vertical="center"/>
    </xf>
    <xf numFmtId="183" fontId="5" fillId="34" borderId="72" xfId="0" applyNumberFormat="1" applyFont="1" applyFill="1" applyBorder="1" applyAlignment="1">
      <alignment horizontal="center" vertical="center"/>
    </xf>
    <xf numFmtId="49" fontId="90" fillId="0" borderId="73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74" xfId="0" applyNumberFormat="1" applyFont="1" applyFill="1" applyBorder="1" applyAlignment="1">
      <alignment horizontal="center" vertical="center"/>
    </xf>
    <xf numFmtId="20" fontId="5" fillId="34" borderId="74" xfId="0" applyNumberFormat="1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0" fontId="96" fillId="33" borderId="11" xfId="0" applyFont="1" applyFill="1" applyBorder="1" applyAlignment="1">
      <alignment horizontal="center" vertical="center"/>
    </xf>
    <xf numFmtId="0" fontId="90" fillId="6" borderId="11" xfId="0" applyFont="1" applyFill="1" applyBorder="1" applyAlignment="1">
      <alignment horizontal="center" vertical="center"/>
    </xf>
    <xf numFmtId="0" fontId="88" fillId="0" borderId="0" xfId="0" applyNumberFormat="1" applyFont="1" applyFill="1" applyAlignment="1">
      <alignment vertical="center"/>
    </xf>
    <xf numFmtId="0" fontId="90" fillId="0" borderId="18" xfId="0" applyFont="1" applyBorder="1" applyAlignment="1">
      <alignment horizontal="center" vertical="center"/>
    </xf>
    <xf numFmtId="184" fontId="5" fillId="34" borderId="18" xfId="0" applyNumberFormat="1" applyFont="1" applyFill="1" applyBorder="1" applyAlignment="1">
      <alignment horizontal="center" vertical="center"/>
    </xf>
    <xf numFmtId="1" fontId="5" fillId="38" borderId="18" xfId="0" applyNumberFormat="1" applyFont="1" applyFill="1" applyBorder="1" applyAlignment="1">
      <alignment horizontal="center" vertical="center"/>
    </xf>
    <xf numFmtId="183" fontId="5" fillId="34" borderId="31" xfId="0" applyNumberFormat="1" applyFont="1" applyFill="1" applyBorder="1" applyAlignment="1">
      <alignment horizontal="center" vertical="center"/>
    </xf>
    <xf numFmtId="183" fontId="5" fillId="34" borderId="75" xfId="0" applyNumberFormat="1" applyFont="1" applyFill="1" applyBorder="1" applyAlignment="1">
      <alignment horizontal="center" vertical="center"/>
    </xf>
    <xf numFmtId="0" fontId="95" fillId="0" borderId="76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22" fillId="0" borderId="76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78" xfId="0" applyNumberFormat="1" applyFont="1" applyBorder="1" applyAlignment="1">
      <alignment horizontal="left" vertical="center"/>
    </xf>
    <xf numFmtId="0" fontId="99" fillId="0" borderId="43" xfId="0" applyFont="1" applyBorder="1" applyAlignment="1">
      <alignment horizontal="center" vertical="center" wrapText="1"/>
    </xf>
    <xf numFmtId="0" fontId="99" fillId="0" borderId="42" xfId="0" applyFont="1" applyBorder="1" applyAlignment="1">
      <alignment horizontal="center" vertical="center" wrapText="1"/>
    </xf>
    <xf numFmtId="0" fontId="99" fillId="0" borderId="79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left" vertical="center"/>
    </xf>
    <xf numFmtId="0" fontId="22" fillId="0" borderId="80" xfId="0" applyNumberFormat="1" applyFont="1" applyBorder="1" applyAlignment="1">
      <alignment horizontal="left" vertical="center"/>
    </xf>
    <xf numFmtId="0" fontId="22" fillId="0" borderId="81" xfId="0" applyNumberFormat="1" applyFont="1" applyBorder="1" applyAlignment="1">
      <alignment horizontal="left" vertical="center"/>
    </xf>
    <xf numFmtId="0" fontId="99" fillId="0" borderId="82" xfId="0" applyFont="1" applyBorder="1" applyAlignment="1">
      <alignment horizontal="center" vertical="center" wrapText="1"/>
    </xf>
    <xf numFmtId="0" fontId="95" fillId="6" borderId="30" xfId="0" applyFont="1" applyFill="1" applyBorder="1" applyAlignment="1">
      <alignment horizontal="center" vertical="center"/>
    </xf>
    <xf numFmtId="0" fontId="95" fillId="6" borderId="83" xfId="0" applyFont="1" applyFill="1" applyBorder="1" applyAlignment="1">
      <alignment horizontal="center" vertical="center"/>
    </xf>
    <xf numFmtId="0" fontId="95" fillId="6" borderId="17" xfId="0" applyFont="1" applyFill="1" applyBorder="1" applyAlignment="1">
      <alignment horizontal="center" vertical="center"/>
    </xf>
    <xf numFmtId="0" fontId="5" fillId="41" borderId="84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85" xfId="33" applyNumberFormat="1" applyFont="1" applyFill="1" applyBorder="1" applyAlignment="1">
      <alignment horizontal="left" vertical="center"/>
      <protection/>
    </xf>
    <xf numFmtId="0" fontId="98" fillId="0" borderId="86" xfId="0" applyFont="1" applyBorder="1" applyAlignment="1">
      <alignment horizontal="center" vertical="center"/>
    </xf>
    <xf numFmtId="0" fontId="98" fillId="0" borderId="87" xfId="0" applyFont="1" applyBorder="1" applyAlignment="1">
      <alignment horizontal="center" vertical="center"/>
    </xf>
    <xf numFmtId="0" fontId="21" fillId="42" borderId="30" xfId="0" applyNumberFormat="1" applyFont="1" applyFill="1" applyBorder="1" applyAlignment="1">
      <alignment vertical="center" wrapText="1"/>
    </xf>
    <xf numFmtId="0" fontId="21" fillId="42" borderId="17" xfId="0" applyNumberFormat="1" applyFont="1" applyFill="1" applyBorder="1" applyAlignment="1">
      <alignment vertical="center" wrapText="1"/>
    </xf>
    <xf numFmtId="0" fontId="99" fillId="0" borderId="88" xfId="0" applyFont="1" applyBorder="1" applyAlignment="1">
      <alignment horizontal="center" vertical="center" wrapText="1"/>
    </xf>
    <xf numFmtId="0" fontId="99" fillId="0" borderId="41" xfId="0" applyFont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 wrapText="1"/>
    </xf>
    <xf numFmtId="0" fontId="95" fillId="0" borderId="80" xfId="0" applyFont="1" applyFill="1" applyBorder="1" applyAlignment="1">
      <alignment horizontal="center" vertical="center" wrapText="1"/>
    </xf>
    <xf numFmtId="0" fontId="95" fillId="0" borderId="8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41" borderId="90" xfId="33" applyNumberFormat="1" applyFont="1" applyFill="1" applyBorder="1" applyAlignment="1">
      <alignment horizontal="left" vertical="center"/>
      <protection/>
    </xf>
    <xf numFmtId="0" fontId="4" fillId="41" borderId="91" xfId="33" applyNumberFormat="1" applyFont="1" applyFill="1" applyBorder="1" applyAlignment="1">
      <alignment horizontal="left" vertical="center"/>
      <protection/>
    </xf>
    <xf numFmtId="0" fontId="4" fillId="41" borderId="92" xfId="33" applyNumberFormat="1" applyFont="1" applyFill="1" applyBorder="1" applyAlignment="1">
      <alignment horizontal="left" vertical="center"/>
      <protection/>
    </xf>
    <xf numFmtId="0" fontId="91" fillId="0" borderId="18" xfId="0" applyFont="1" applyBorder="1" applyAlignment="1">
      <alignment horizontal="center" vertical="center" wrapText="1"/>
    </xf>
    <xf numFmtId="0" fontId="91" fillId="0" borderId="93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49" fontId="33" fillId="34" borderId="30" xfId="63" applyNumberFormat="1" applyFont="1" applyFill="1" applyBorder="1" applyAlignment="1">
      <alignment horizontal="center" vertical="center" wrapText="1"/>
      <protection/>
    </xf>
    <xf numFmtId="49" fontId="33" fillId="34" borderId="59" xfId="63" applyNumberFormat="1" applyFont="1" applyFill="1" applyBorder="1" applyAlignment="1">
      <alignment horizontal="center" vertical="center" wrapText="1"/>
      <protection/>
    </xf>
    <xf numFmtId="49" fontId="33" fillId="34" borderId="17" xfId="63" applyNumberFormat="1" applyFont="1" applyFill="1" applyBorder="1" applyAlignment="1">
      <alignment horizontal="center" vertical="center" wrapText="1"/>
      <protection/>
    </xf>
    <xf numFmtId="20" fontId="5" fillId="0" borderId="94" xfId="0" applyNumberFormat="1" applyFont="1" applyBorder="1" applyAlignment="1">
      <alignment horizontal="center" vertical="center"/>
    </xf>
    <xf numFmtId="20" fontId="5" fillId="0" borderId="95" xfId="0" applyNumberFormat="1" applyFont="1" applyBorder="1" applyAlignment="1">
      <alignment horizontal="center" vertical="center"/>
    </xf>
    <xf numFmtId="20" fontId="5" fillId="0" borderId="96" xfId="0" applyNumberFormat="1" applyFont="1" applyBorder="1" applyAlignment="1">
      <alignment horizontal="center" vertical="center"/>
    </xf>
    <xf numFmtId="14" fontId="22" fillId="0" borderId="97" xfId="0" applyNumberFormat="1" applyFont="1" applyBorder="1" applyAlignment="1">
      <alignment horizontal="left" vertical="center"/>
    </xf>
    <xf numFmtId="0" fontId="22" fillId="0" borderId="98" xfId="0" applyNumberFormat="1" applyFont="1" applyBorder="1" applyAlignment="1">
      <alignment horizontal="left" vertical="center"/>
    </xf>
    <xf numFmtId="0" fontId="22" fillId="0" borderId="99" xfId="0" applyNumberFormat="1" applyFont="1" applyBorder="1" applyAlignment="1">
      <alignment horizontal="left" vertical="center"/>
    </xf>
    <xf numFmtId="0" fontId="104" fillId="0" borderId="76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78" xfId="0" applyNumberFormat="1" applyFont="1" applyBorder="1" applyAlignment="1">
      <alignment horizontal="left" vertical="center"/>
    </xf>
    <xf numFmtId="196" fontId="20" fillId="34" borderId="30" xfId="0" applyNumberFormat="1" applyFont="1" applyFill="1" applyBorder="1" applyAlignment="1">
      <alignment horizontal="center" vertical="center"/>
    </xf>
    <xf numFmtId="196" fontId="20" fillId="34" borderId="17" xfId="0" applyNumberFormat="1" applyFont="1" applyFill="1" applyBorder="1" applyAlignment="1">
      <alignment horizontal="center" vertical="center"/>
    </xf>
    <xf numFmtId="0" fontId="91" fillId="0" borderId="100" xfId="0" applyFont="1" applyBorder="1" applyAlignment="1">
      <alignment horizontal="center" vertical="center"/>
    </xf>
    <xf numFmtId="0" fontId="91" fillId="0" borderId="101" xfId="0" applyFont="1" applyBorder="1" applyAlignment="1">
      <alignment horizontal="center" vertical="center"/>
    </xf>
    <xf numFmtId="0" fontId="91" fillId="0" borderId="102" xfId="0" applyFont="1" applyBorder="1" applyAlignment="1">
      <alignment horizontal="center" vertical="center"/>
    </xf>
    <xf numFmtId="0" fontId="5" fillId="41" borderId="103" xfId="33" applyNumberFormat="1" applyFont="1" applyFill="1" applyBorder="1" applyAlignment="1">
      <alignment horizontal="left" vertical="center"/>
      <protection/>
    </xf>
    <xf numFmtId="0" fontId="5" fillId="41" borderId="104" xfId="33" applyNumberFormat="1" applyFont="1" applyFill="1" applyBorder="1" applyAlignment="1">
      <alignment horizontal="left" vertical="center"/>
      <protection/>
    </xf>
    <xf numFmtId="0" fontId="5" fillId="41" borderId="105" xfId="33" applyNumberFormat="1" applyFont="1" applyFill="1" applyBorder="1" applyAlignment="1">
      <alignment horizontal="left" vertical="center"/>
      <protection/>
    </xf>
    <xf numFmtId="0" fontId="98" fillId="0" borderId="97" xfId="0" applyFont="1" applyBorder="1" applyAlignment="1">
      <alignment horizontal="center" vertical="center"/>
    </xf>
    <xf numFmtId="0" fontId="98" fillId="0" borderId="98" xfId="0" applyFont="1" applyBorder="1" applyAlignment="1">
      <alignment horizontal="center" vertical="center"/>
    </xf>
    <xf numFmtId="0" fontId="98" fillId="0" borderId="99" xfId="0" applyFont="1" applyBorder="1" applyAlignment="1">
      <alignment horizontal="center" vertical="center"/>
    </xf>
    <xf numFmtId="0" fontId="95" fillId="0" borderId="18" xfId="0" applyFont="1" applyFill="1" applyBorder="1" applyAlignment="1">
      <alignment horizontal="center" vertical="center"/>
    </xf>
    <xf numFmtId="0" fontId="95" fillId="0" borderId="93" xfId="0" applyFont="1" applyFill="1" applyBorder="1" applyAlignment="1">
      <alignment horizontal="center" vertical="center"/>
    </xf>
    <xf numFmtId="0" fontId="95" fillId="0" borderId="106" xfId="0" applyFont="1" applyFill="1" applyBorder="1" applyAlignment="1">
      <alignment horizontal="center" vertical="center"/>
    </xf>
    <xf numFmtId="0" fontId="95" fillId="0" borderId="107" xfId="0" applyFont="1" applyFill="1" applyBorder="1" applyAlignment="1">
      <alignment horizontal="center" vertical="center" wrapText="1"/>
    </xf>
    <xf numFmtId="0" fontId="95" fillId="0" borderId="24" xfId="0" applyFont="1" applyFill="1" applyBorder="1" applyAlignment="1">
      <alignment horizontal="center" vertical="center" wrapText="1"/>
    </xf>
    <xf numFmtId="0" fontId="95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130" zoomScaleNormal="130" workbookViewId="0" topLeftCell="A1">
      <selection activeCell="C3" sqref="C3:D3"/>
    </sheetView>
  </sheetViews>
  <sheetFormatPr defaultColWidth="10.875" defaultRowHeight="15.75"/>
  <cols>
    <col min="1" max="1" width="0.5" style="28" customWidth="1"/>
    <col min="2" max="7" width="5.875" style="29" customWidth="1"/>
    <col min="8" max="14" width="5.875" style="28" customWidth="1"/>
    <col min="15" max="15" width="12.00390625" style="162" customWidth="1"/>
    <col min="16" max="19" width="10.875" style="162" customWidth="1"/>
    <col min="20" max="20" width="10.875" style="146" customWidth="1"/>
    <col min="21" max="16384" width="10.875" style="3" customWidth="1"/>
  </cols>
  <sheetData>
    <row r="1" spans="1:20" s="2" customFormat="1" ht="15">
      <c r="A1" s="5"/>
      <c r="B1" s="6"/>
      <c r="C1" s="6"/>
      <c r="D1" s="6"/>
      <c r="E1" s="6"/>
      <c r="F1" s="6"/>
      <c r="G1" s="6"/>
      <c r="H1" s="5"/>
      <c r="I1" s="5"/>
      <c r="J1" s="5"/>
      <c r="K1" s="5"/>
      <c r="O1" s="153"/>
      <c r="P1" s="153"/>
      <c r="Q1" s="153"/>
      <c r="R1" s="153"/>
      <c r="S1" s="153"/>
      <c r="T1" s="142"/>
    </row>
    <row r="2" spans="1:20" s="2" customFormat="1" ht="15.75" thickBot="1">
      <c r="A2" s="5"/>
      <c r="B2" s="7" t="s">
        <v>7</v>
      </c>
      <c r="C2" s="6"/>
      <c r="D2" s="6"/>
      <c r="E2" s="6"/>
      <c r="F2" s="6"/>
      <c r="G2" s="6"/>
      <c r="H2" s="97"/>
      <c r="I2" s="5"/>
      <c r="J2" s="5"/>
      <c r="K2" s="5"/>
      <c r="O2" s="153"/>
      <c r="P2" s="153"/>
      <c r="Q2" s="153"/>
      <c r="R2" s="153"/>
      <c r="S2" s="153"/>
      <c r="T2" s="142"/>
    </row>
    <row r="3" spans="1:20" s="2" customFormat="1" ht="15" customHeight="1" thickBot="1">
      <c r="A3" s="5"/>
      <c r="B3" s="11" t="s">
        <v>5</v>
      </c>
      <c r="C3" s="242">
        <v>45348</v>
      </c>
      <c r="D3" s="243"/>
      <c r="E3" s="6"/>
      <c r="F3" s="102"/>
      <c r="G3" s="6"/>
      <c r="H3" s="97"/>
      <c r="I3" s="5"/>
      <c r="J3" s="5"/>
      <c r="K3" s="71" t="s">
        <v>36</v>
      </c>
      <c r="L3" s="93">
        <f>(M31-(M32+M33))/M31*100</f>
        <v>100</v>
      </c>
      <c r="M3" s="72" t="s">
        <v>37</v>
      </c>
      <c r="N3" s="93">
        <f>(M31-M33)/M31*100</f>
        <v>100</v>
      </c>
      <c r="O3" s="153"/>
      <c r="P3" s="153"/>
      <c r="Q3" s="153"/>
      <c r="R3" s="153"/>
      <c r="S3" s="153"/>
      <c r="T3" s="142"/>
    </row>
    <row r="4" spans="1:20" s="2" customFormat="1" ht="13.5" customHeight="1">
      <c r="A4" s="5"/>
      <c r="B4" s="11" t="s">
        <v>4</v>
      </c>
      <c r="C4" s="14" t="s">
        <v>198</v>
      </c>
      <c r="D4" s="14"/>
      <c r="E4" s="14"/>
      <c r="F4" s="14"/>
      <c r="G4" s="5"/>
      <c r="H4" s="97"/>
      <c r="I4" s="5"/>
      <c r="J4" s="5"/>
      <c r="O4" s="153"/>
      <c r="P4" s="153"/>
      <c r="Q4" s="153"/>
      <c r="R4" s="153"/>
      <c r="S4" s="153"/>
      <c r="T4" s="142"/>
    </row>
    <row r="5" spans="1:20" s="2" customFormat="1" ht="13.5" customHeight="1" thickBot="1">
      <c r="A5" s="5"/>
      <c r="B5" s="11" t="s">
        <v>6</v>
      </c>
      <c r="C5" s="94" t="s">
        <v>157</v>
      </c>
      <c r="D5" s="6"/>
      <c r="E5" s="6"/>
      <c r="F5" s="6"/>
      <c r="G5" s="6"/>
      <c r="H5" s="5"/>
      <c r="I5" s="5"/>
      <c r="J5" s="5"/>
      <c r="K5" s="5"/>
      <c r="O5" s="153"/>
      <c r="P5" s="153"/>
      <c r="Q5" s="153"/>
      <c r="R5" s="153"/>
      <c r="S5" s="153"/>
      <c r="T5" s="142"/>
    </row>
    <row r="6" spans="1:20" s="2" customFormat="1" ht="13.5" customHeight="1" thickBot="1">
      <c r="A6" s="5"/>
      <c r="B6" s="6"/>
      <c r="C6" s="6"/>
      <c r="D6" s="6"/>
      <c r="E6" s="6"/>
      <c r="F6" s="6"/>
      <c r="G6" s="6"/>
      <c r="H6" s="5"/>
      <c r="I6" s="5"/>
      <c r="J6" s="5" t="s">
        <v>172</v>
      </c>
      <c r="K6" s="5"/>
      <c r="L6" s="8" t="s">
        <v>31</v>
      </c>
      <c r="M6" s="9" t="s">
        <v>26</v>
      </c>
      <c r="N6" s="10" t="s">
        <v>24</v>
      </c>
      <c r="O6" s="153"/>
      <c r="P6" s="153"/>
      <c r="Q6" s="153"/>
      <c r="R6" s="153"/>
      <c r="S6" s="153"/>
      <c r="T6" s="142"/>
    </row>
    <row r="7" spans="1:20" s="2" customFormat="1" ht="13.5" customHeight="1" thickBot="1">
      <c r="A7" s="5"/>
      <c r="B7" s="7" t="s">
        <v>14</v>
      </c>
      <c r="C7" s="6"/>
      <c r="D7" s="6"/>
      <c r="E7" s="6"/>
      <c r="F7" s="6"/>
      <c r="G7" s="6"/>
      <c r="H7" s="5"/>
      <c r="I7" s="5"/>
      <c r="J7" s="5"/>
      <c r="K7" s="5"/>
      <c r="L7" s="15">
        <v>0</v>
      </c>
      <c r="M7" s="45" t="s">
        <v>0</v>
      </c>
      <c r="N7" s="46" t="s">
        <v>30</v>
      </c>
      <c r="O7" s="153"/>
      <c r="P7" s="153"/>
      <c r="Q7" s="153"/>
      <c r="R7" s="153"/>
      <c r="S7" s="153"/>
      <c r="T7" s="142"/>
    </row>
    <row r="8" spans="1:20" s="1" customFormat="1" ht="13.5" customHeight="1" thickBot="1">
      <c r="A8" s="6"/>
      <c r="B8" s="11"/>
      <c r="C8" s="118" t="s">
        <v>19</v>
      </c>
      <c r="D8" s="118" t="s">
        <v>20</v>
      </c>
      <c r="E8" s="118" t="s">
        <v>21</v>
      </c>
      <c r="F8" s="118" t="s">
        <v>22</v>
      </c>
      <c r="G8" s="119" t="s">
        <v>39</v>
      </c>
      <c r="H8" s="118" t="s">
        <v>18</v>
      </c>
      <c r="I8" s="120" t="s">
        <v>23</v>
      </c>
      <c r="J8" s="121" t="s">
        <v>26</v>
      </c>
      <c r="K8" s="6"/>
      <c r="L8" s="15">
        <v>1</v>
      </c>
      <c r="M8" s="45" t="s">
        <v>1</v>
      </c>
      <c r="N8" s="46" t="s">
        <v>146</v>
      </c>
      <c r="O8" s="154"/>
      <c r="P8" s="154"/>
      <c r="Q8" s="154"/>
      <c r="R8" s="154"/>
      <c r="S8" s="154"/>
      <c r="T8" s="143"/>
    </row>
    <row r="9" spans="1:20" s="2" customFormat="1" ht="13.5" customHeight="1">
      <c r="A9" s="5"/>
      <c r="B9" s="11" t="s">
        <v>8</v>
      </c>
      <c r="C9" s="138">
        <v>0.751388888888889</v>
      </c>
      <c r="D9" s="171">
        <v>1.57</v>
      </c>
      <c r="E9" s="171">
        <v>15.1</v>
      </c>
      <c r="F9" s="171">
        <v>21</v>
      </c>
      <c r="G9" s="172" t="s">
        <v>204</v>
      </c>
      <c r="H9" s="171">
        <v>3</v>
      </c>
      <c r="I9" s="173">
        <v>95</v>
      </c>
      <c r="J9" s="174">
        <v>0</v>
      </c>
      <c r="K9" s="5"/>
      <c r="L9" s="15">
        <v>2</v>
      </c>
      <c r="M9" s="45" t="s">
        <v>2</v>
      </c>
      <c r="N9" s="46" t="s">
        <v>147</v>
      </c>
      <c r="O9" s="153"/>
      <c r="P9" s="153"/>
      <c r="Q9" s="153"/>
      <c r="R9" s="153"/>
      <c r="S9" s="153"/>
      <c r="T9" s="142"/>
    </row>
    <row r="10" spans="1:20" s="2" customFormat="1" ht="13.5" customHeight="1">
      <c r="A10" s="5"/>
      <c r="B10" s="11" t="s">
        <v>38</v>
      </c>
      <c r="C10" s="138">
        <v>0.9375</v>
      </c>
      <c r="D10" s="191">
        <v>3</v>
      </c>
      <c r="E10" s="191">
        <v>9.5</v>
      </c>
      <c r="F10" s="191">
        <v>59</v>
      </c>
      <c r="G10" s="172" t="s">
        <v>206</v>
      </c>
      <c r="H10" s="191">
        <v>7.3</v>
      </c>
      <c r="I10" s="106"/>
      <c r="J10" s="192">
        <v>0</v>
      </c>
      <c r="K10" s="5"/>
      <c r="L10" s="23">
        <v>4</v>
      </c>
      <c r="M10" s="187" t="s">
        <v>32</v>
      </c>
      <c r="N10" s="188" t="s">
        <v>86</v>
      </c>
      <c r="O10" s="189"/>
      <c r="P10" s="142"/>
      <c r="Q10" s="142"/>
      <c r="R10" s="142"/>
      <c r="S10" s="142"/>
      <c r="T10" s="142"/>
    </row>
    <row r="11" spans="1:20" s="2" customFormat="1" ht="13.5" customHeight="1" thickBot="1">
      <c r="A11" s="5"/>
      <c r="B11" s="190" t="s">
        <v>83</v>
      </c>
      <c r="C11" s="138">
        <v>0.15</v>
      </c>
      <c r="D11" s="191">
        <v>3.1</v>
      </c>
      <c r="E11" s="191">
        <v>6.2</v>
      </c>
      <c r="F11" s="191">
        <v>79</v>
      </c>
      <c r="G11" s="172" t="s">
        <v>201</v>
      </c>
      <c r="H11" s="191">
        <v>3.7</v>
      </c>
      <c r="I11" s="106"/>
      <c r="J11" s="192">
        <v>0</v>
      </c>
      <c r="K11" s="5"/>
      <c r="L11" s="23">
        <v>8</v>
      </c>
      <c r="M11" s="187" t="s">
        <v>3</v>
      </c>
      <c r="N11" s="188"/>
      <c r="O11" s="189"/>
      <c r="P11" s="142"/>
      <c r="Q11" s="142"/>
      <c r="R11" s="142"/>
      <c r="S11" s="142"/>
      <c r="T11" s="142"/>
    </row>
    <row r="12" spans="1:20" s="2" customFormat="1" ht="13.5" customHeight="1" thickBot="1">
      <c r="A12" s="5"/>
      <c r="B12" s="16" t="s">
        <v>13</v>
      </c>
      <c r="C12" s="17">
        <f>(24-C9)+C11</f>
        <v>23.39861111111111</v>
      </c>
      <c r="D12" s="18">
        <f>AVERAGE(D9:D11)</f>
        <v>2.5566666666666666</v>
      </c>
      <c r="E12" s="18">
        <f>AVERAGE(E9:E11)</f>
        <v>10.266666666666667</v>
      </c>
      <c r="F12" s="19">
        <f>AVERAGE(F9:F11)</f>
        <v>53</v>
      </c>
      <c r="G12" s="5"/>
      <c r="H12" s="20">
        <f>AVERAGE(H9:H11)</f>
        <v>4.666666666666667</v>
      </c>
      <c r="I12" s="5"/>
      <c r="J12" s="21">
        <f>AVERAGE(J9:J11)</f>
        <v>0</v>
      </c>
      <c r="K12" s="5"/>
      <c r="L12" s="12">
        <v>16</v>
      </c>
      <c r="M12" s="33" t="s">
        <v>25</v>
      </c>
      <c r="N12" s="13"/>
      <c r="O12" s="155"/>
      <c r="P12" s="153"/>
      <c r="Q12" s="153"/>
      <c r="R12" s="153"/>
      <c r="S12" s="153"/>
      <c r="T12" s="142"/>
    </row>
    <row r="13" spans="1:20" s="2" customFormat="1" ht="13.5" customHeight="1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O13" s="155"/>
      <c r="P13" s="153"/>
      <c r="Q13" s="153"/>
      <c r="R13" s="153"/>
      <c r="S13" s="153"/>
      <c r="T13" s="142"/>
    </row>
    <row r="14" spans="1:20" s="2" customFormat="1" ht="15">
      <c r="A14" s="5"/>
      <c r="B14" s="7" t="s">
        <v>9</v>
      </c>
      <c r="C14" s="6"/>
      <c r="D14" s="6"/>
      <c r="E14" s="24"/>
      <c r="F14" s="6"/>
      <c r="G14" s="24"/>
      <c r="H14" s="5"/>
      <c r="I14" s="5"/>
      <c r="J14" s="5"/>
      <c r="K14" s="5"/>
      <c r="L14" s="5"/>
      <c r="M14" s="5"/>
      <c r="N14" s="5"/>
      <c r="O14" s="153"/>
      <c r="P14" s="153"/>
      <c r="Q14" s="153"/>
      <c r="R14" s="153"/>
      <c r="S14" s="153"/>
      <c r="T14" s="142"/>
    </row>
    <row r="15" spans="1:20" s="2" customFormat="1" ht="13.5" customHeight="1">
      <c r="A15" s="5"/>
      <c r="B15" s="11"/>
      <c r="C15" s="22" t="s">
        <v>68</v>
      </c>
      <c r="D15" s="23" t="s">
        <v>70</v>
      </c>
      <c r="E15" s="23" t="s">
        <v>71</v>
      </c>
      <c r="F15" s="23" t="s">
        <v>184</v>
      </c>
      <c r="G15" s="23" t="s">
        <v>183</v>
      </c>
      <c r="H15" s="23" t="s">
        <v>72</v>
      </c>
      <c r="I15" s="23" t="s">
        <v>73</v>
      </c>
      <c r="J15" s="23" t="s">
        <v>182</v>
      </c>
      <c r="K15" s="23" t="s">
        <v>74</v>
      </c>
      <c r="L15" s="23" t="s">
        <v>75</v>
      </c>
      <c r="M15" s="23" t="s">
        <v>142</v>
      </c>
      <c r="N15" s="22" t="s">
        <v>69</v>
      </c>
      <c r="O15" s="153"/>
      <c r="P15" s="153"/>
      <c r="Q15" s="153"/>
      <c r="R15" s="153"/>
      <c r="S15" s="153"/>
      <c r="T15" s="142"/>
    </row>
    <row r="16" spans="1:20" s="2" customFormat="1" ht="18.75" customHeight="1">
      <c r="A16" s="5"/>
      <c r="B16" s="37" t="s">
        <v>10</v>
      </c>
      <c r="C16" s="141" t="s">
        <v>190</v>
      </c>
      <c r="D16" s="141" t="s">
        <v>191</v>
      </c>
      <c r="E16" s="141" t="s">
        <v>196</v>
      </c>
      <c r="F16" s="141" t="s">
        <v>197</v>
      </c>
      <c r="G16" s="141" t="s">
        <v>200</v>
      </c>
      <c r="H16" s="141" t="s">
        <v>208</v>
      </c>
      <c r="I16" s="141" t="s">
        <v>191</v>
      </c>
      <c r="J16" s="141"/>
      <c r="K16" s="141"/>
      <c r="L16" s="141"/>
      <c r="M16" s="152"/>
      <c r="N16" s="141" t="s">
        <v>192</v>
      </c>
      <c r="O16" s="153"/>
      <c r="P16" s="153"/>
      <c r="Q16" s="153"/>
      <c r="R16" s="153"/>
      <c r="S16" s="153"/>
      <c r="T16" s="142"/>
    </row>
    <row r="17" spans="1:20" s="2" customFormat="1" ht="13.5" customHeight="1">
      <c r="A17" s="5"/>
      <c r="B17" s="37" t="s">
        <v>17</v>
      </c>
      <c r="C17" s="138">
        <v>0.7229166666666668</v>
      </c>
      <c r="D17" s="138">
        <v>0.7243055555555555</v>
      </c>
      <c r="E17" s="138">
        <v>0.751388888888889</v>
      </c>
      <c r="F17" s="138">
        <v>0.7708333333333334</v>
      </c>
      <c r="G17" s="138">
        <v>0.8319444444444444</v>
      </c>
      <c r="H17" s="138">
        <v>0.05694444444444444</v>
      </c>
      <c r="I17" s="138">
        <v>0.15</v>
      </c>
      <c r="J17" s="138"/>
      <c r="K17" s="138"/>
      <c r="L17" s="138"/>
      <c r="M17" s="138"/>
      <c r="N17" s="138">
        <v>0.1638888888888889</v>
      </c>
      <c r="O17" s="153"/>
      <c r="P17" s="153"/>
      <c r="Q17" s="153"/>
      <c r="R17" s="153"/>
      <c r="S17" s="153"/>
      <c r="T17" s="142"/>
    </row>
    <row r="18" spans="1:20" s="2" customFormat="1" ht="13.5" customHeight="1">
      <c r="A18" s="5"/>
      <c r="B18" s="37" t="s">
        <v>11</v>
      </c>
      <c r="C18" s="139">
        <v>269</v>
      </c>
      <c r="D18" s="140">
        <f>C18+1</f>
        <v>270</v>
      </c>
      <c r="E18" s="140">
        <f>D19+1</f>
        <v>282</v>
      </c>
      <c r="F18" s="140">
        <f>E19+1</f>
        <v>295</v>
      </c>
      <c r="G18" s="140">
        <f>F19+1</f>
        <v>332</v>
      </c>
      <c r="H18" s="140">
        <f>G19+1</f>
        <v>471</v>
      </c>
      <c r="I18" s="140">
        <f>H19+1</f>
        <v>533</v>
      </c>
      <c r="J18" s="140"/>
      <c r="K18" s="140"/>
      <c r="L18" s="140"/>
      <c r="M18" s="140"/>
      <c r="N18" s="140">
        <f>MAX(C18:M19)+1</f>
        <v>545</v>
      </c>
      <c r="O18" s="153"/>
      <c r="P18" s="153"/>
      <c r="Q18" s="153"/>
      <c r="R18" s="153"/>
      <c r="S18" s="153"/>
      <c r="T18" s="142"/>
    </row>
    <row r="19" spans="1:20" s="2" customFormat="1" ht="13.5" customHeight="1" thickBot="1">
      <c r="A19" s="5"/>
      <c r="B19" s="38" t="s">
        <v>12</v>
      </c>
      <c r="C19" s="185"/>
      <c r="D19" s="139">
        <v>281</v>
      </c>
      <c r="E19" s="139">
        <v>294</v>
      </c>
      <c r="F19" s="139">
        <v>331</v>
      </c>
      <c r="G19" s="139">
        <v>470</v>
      </c>
      <c r="H19" s="139">
        <v>532</v>
      </c>
      <c r="I19" s="139">
        <v>544</v>
      </c>
      <c r="J19" s="139"/>
      <c r="K19" s="139"/>
      <c r="L19" s="139"/>
      <c r="M19" s="139"/>
      <c r="N19" s="186"/>
      <c r="O19" s="153"/>
      <c r="P19" s="153"/>
      <c r="Q19" s="153"/>
      <c r="R19" s="153"/>
      <c r="S19" s="153"/>
      <c r="T19" s="142"/>
    </row>
    <row r="20" spans="1:20" s="2" customFormat="1" ht="13.5" customHeight="1" thickBot="1">
      <c r="A20" s="5"/>
      <c r="B20" s="78" t="s">
        <v>143</v>
      </c>
      <c r="C20" s="124"/>
      <c r="D20" s="125">
        <f aca="true" t="shared" si="0" ref="D20:M20">IF(ISNUMBER(D18),D19-D18+1,"")</f>
        <v>12</v>
      </c>
      <c r="E20" s="125">
        <f t="shared" si="0"/>
        <v>13</v>
      </c>
      <c r="F20" s="126">
        <f t="shared" si="0"/>
        <v>37</v>
      </c>
      <c r="G20" s="126">
        <f t="shared" si="0"/>
        <v>139</v>
      </c>
      <c r="H20" s="126">
        <f t="shared" si="0"/>
        <v>62</v>
      </c>
      <c r="I20" s="126">
        <f t="shared" si="0"/>
        <v>12</v>
      </c>
      <c r="J20" s="126">
        <f t="shared" si="0"/>
      </c>
      <c r="K20" s="126">
        <f t="shared" si="0"/>
      </c>
      <c r="L20" s="126">
        <f t="shared" si="0"/>
      </c>
      <c r="M20" s="127">
        <f t="shared" si="0"/>
      </c>
      <c r="N20" s="122"/>
      <c r="O20" s="153"/>
      <c r="P20" s="153"/>
      <c r="Q20" s="153"/>
      <c r="R20" s="153"/>
      <c r="S20" s="153"/>
      <c r="T20" s="142"/>
    </row>
    <row r="21" spans="1:20" s="2" customFormat="1" ht="13.5" customHeight="1">
      <c r="A21" s="5"/>
      <c r="B21" s="6"/>
      <c r="C21" s="6"/>
      <c r="D21" s="24"/>
      <c r="E21" s="24"/>
      <c r="F21" s="24"/>
      <c r="G21" s="24"/>
      <c r="H21" s="24"/>
      <c r="I21" s="24"/>
      <c r="J21" s="24"/>
      <c r="K21" s="95"/>
      <c r="L21" s="95"/>
      <c r="M21" s="95"/>
      <c r="N21" s="101"/>
      <c r="O21" s="153"/>
      <c r="P21" s="153"/>
      <c r="Q21" s="153"/>
      <c r="R21" s="153"/>
      <c r="S21" s="153"/>
      <c r="T21" s="142"/>
    </row>
    <row r="22" spans="1:20" s="2" customFormat="1" ht="15">
      <c r="A22" s="5"/>
      <c r="B22" s="244" t="s">
        <v>81</v>
      </c>
      <c r="C22" s="103" t="s">
        <v>82</v>
      </c>
      <c r="D22" s="104" t="s">
        <v>83</v>
      </c>
      <c r="E22" s="105" t="s">
        <v>84</v>
      </c>
      <c r="F22" s="233" t="s">
        <v>181</v>
      </c>
      <c r="G22" s="234"/>
      <c r="H22" s="235"/>
      <c r="I22" s="117" t="s">
        <v>82</v>
      </c>
      <c r="J22" s="104" t="s">
        <v>83</v>
      </c>
      <c r="K22" s="104" t="s">
        <v>84</v>
      </c>
      <c r="L22" s="233" t="s">
        <v>141</v>
      </c>
      <c r="M22" s="234"/>
      <c r="N22" s="235"/>
      <c r="O22" s="153"/>
      <c r="P22" s="153"/>
      <c r="Q22" s="153"/>
      <c r="R22" s="153"/>
      <c r="S22" s="153"/>
      <c r="T22" s="142"/>
    </row>
    <row r="23" spans="1:20" s="2" customFormat="1" ht="18.75" customHeight="1">
      <c r="A23" s="5"/>
      <c r="B23" s="245"/>
      <c r="C23" s="140">
        <f>D18+5</f>
        <v>275</v>
      </c>
      <c r="D23" s="140">
        <f>C23+2</f>
        <v>277</v>
      </c>
      <c r="E23" s="181" t="s">
        <v>165</v>
      </c>
      <c r="F23" s="230" t="s">
        <v>202</v>
      </c>
      <c r="G23" s="231"/>
      <c r="H23" s="232"/>
      <c r="I23" s="140">
        <f>I18+5</f>
        <v>538</v>
      </c>
      <c r="J23" s="140">
        <f>I23+2</f>
        <v>540</v>
      </c>
      <c r="K23" s="181" t="s">
        <v>170</v>
      </c>
      <c r="L23" s="230" t="s">
        <v>213</v>
      </c>
      <c r="M23" s="231"/>
      <c r="N23" s="232"/>
      <c r="O23" s="153"/>
      <c r="P23" s="153"/>
      <c r="Q23" s="153"/>
      <c r="R23" s="153"/>
      <c r="S23" s="153"/>
      <c r="T23" s="142"/>
    </row>
    <row r="24" spans="1:20" s="2" customFormat="1" ht="18.75" customHeight="1">
      <c r="A24" s="5"/>
      <c r="B24" s="245"/>
      <c r="C24" s="182"/>
      <c r="D24" s="182"/>
      <c r="E24" s="183" t="s">
        <v>166</v>
      </c>
      <c r="F24" s="230" t="s">
        <v>171</v>
      </c>
      <c r="G24" s="231"/>
      <c r="H24" s="232"/>
      <c r="I24" s="182"/>
      <c r="J24" s="182"/>
      <c r="K24" s="184" t="s">
        <v>167</v>
      </c>
      <c r="L24" s="230" t="s">
        <v>171</v>
      </c>
      <c r="M24" s="231"/>
      <c r="N24" s="232"/>
      <c r="O24" s="153"/>
      <c r="P24" s="153"/>
      <c r="Q24" s="153"/>
      <c r="R24" s="153"/>
      <c r="S24" s="153"/>
      <c r="T24" s="142"/>
    </row>
    <row r="25" spans="1:20" s="2" customFormat="1" ht="18.75" customHeight="1">
      <c r="A25" s="5" t="s">
        <v>85</v>
      </c>
      <c r="B25" s="245"/>
      <c r="C25" s="140">
        <f>D23+1</f>
        <v>278</v>
      </c>
      <c r="D25" s="140">
        <f>C25+3</f>
        <v>281</v>
      </c>
      <c r="E25" s="181" t="s">
        <v>167</v>
      </c>
      <c r="F25" s="230" t="s">
        <v>203</v>
      </c>
      <c r="G25" s="231"/>
      <c r="H25" s="232"/>
      <c r="I25" s="140">
        <f>J23+1</f>
        <v>541</v>
      </c>
      <c r="J25" s="140">
        <f>I25+3</f>
        <v>544</v>
      </c>
      <c r="K25" s="181" t="s">
        <v>166</v>
      </c>
      <c r="L25" s="230" t="s">
        <v>214</v>
      </c>
      <c r="M25" s="231"/>
      <c r="N25" s="232"/>
      <c r="O25" s="153"/>
      <c r="P25" s="153"/>
      <c r="Q25" s="153"/>
      <c r="R25" s="153"/>
      <c r="S25" s="153"/>
      <c r="T25" s="142"/>
    </row>
    <row r="26" spans="1:20" s="2" customFormat="1" ht="18.75" customHeight="1">
      <c r="A26" s="5"/>
      <c r="B26" s="246"/>
      <c r="C26" s="140"/>
      <c r="D26" s="140"/>
      <c r="E26" s="181" t="s">
        <v>170</v>
      </c>
      <c r="F26" s="230" t="s">
        <v>171</v>
      </c>
      <c r="G26" s="231"/>
      <c r="H26" s="232"/>
      <c r="I26" s="140"/>
      <c r="J26" s="140"/>
      <c r="K26" s="181" t="s">
        <v>165</v>
      </c>
      <c r="L26" s="230" t="s">
        <v>171</v>
      </c>
      <c r="M26" s="231"/>
      <c r="N26" s="232"/>
      <c r="O26" s="153"/>
      <c r="P26" s="153"/>
      <c r="Q26" s="153"/>
      <c r="R26" s="153"/>
      <c r="S26" s="153"/>
      <c r="T26" s="142"/>
    </row>
    <row r="27" spans="1:20" s="2" customFormat="1" ht="13.5" customHeight="1">
      <c r="A27" s="5"/>
      <c r="B27" s="6"/>
      <c r="C27" s="6"/>
      <c r="D27" s="24"/>
      <c r="E27" s="24"/>
      <c r="F27" s="6"/>
      <c r="G27" s="98"/>
      <c r="H27" s="5" t="s">
        <v>164</v>
      </c>
      <c r="I27" s="106"/>
      <c r="J27" s="106"/>
      <c r="K27" s="106"/>
      <c r="L27" s="106"/>
      <c r="M27" s="106"/>
      <c r="N27" s="106"/>
      <c r="O27" s="153"/>
      <c r="P27" s="153"/>
      <c r="Q27" s="153"/>
      <c r="R27" s="153"/>
      <c r="S27" s="153"/>
      <c r="T27" s="142"/>
    </row>
    <row r="28" spans="1:20" s="2" customFormat="1" ht="15.75" thickBot="1">
      <c r="A28" s="5"/>
      <c r="B28" s="7" t="s">
        <v>16</v>
      </c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153"/>
      <c r="P28" s="153"/>
      <c r="Q28" s="153"/>
      <c r="R28" s="153"/>
      <c r="S28" s="153"/>
      <c r="T28" s="142"/>
    </row>
    <row r="29" spans="1:20" s="2" customFormat="1" ht="13.5" customHeight="1">
      <c r="A29" s="5"/>
      <c r="B29" s="67"/>
      <c r="C29" s="180" t="s">
        <v>15</v>
      </c>
      <c r="D29" s="74" t="s">
        <v>156</v>
      </c>
      <c r="E29" s="74" t="s">
        <v>186</v>
      </c>
      <c r="F29" s="74" t="s">
        <v>185</v>
      </c>
      <c r="G29" s="74" t="s">
        <v>187</v>
      </c>
      <c r="H29" s="74" t="s">
        <v>195</v>
      </c>
      <c r="I29" s="74" t="s">
        <v>188</v>
      </c>
      <c r="J29" s="74" t="s">
        <v>189</v>
      </c>
      <c r="K29" s="74" t="s">
        <v>27</v>
      </c>
      <c r="L29" s="75" t="s">
        <v>28</v>
      </c>
      <c r="M29" s="76" t="s">
        <v>29</v>
      </c>
      <c r="N29" s="77" t="s">
        <v>40</v>
      </c>
      <c r="O29" s="153"/>
      <c r="P29" s="153"/>
      <c r="Q29" s="153"/>
      <c r="R29" s="153"/>
      <c r="S29" s="153"/>
      <c r="T29" s="142"/>
    </row>
    <row r="30" spans="1:20" s="2" customFormat="1" ht="13.5" customHeight="1">
      <c r="A30" s="5"/>
      <c r="B30" s="68" t="s">
        <v>149</v>
      </c>
      <c r="C30" s="164">
        <v>0.08680555555555557</v>
      </c>
      <c r="D30" s="166"/>
      <c r="E30" s="166"/>
      <c r="F30" s="167">
        <v>0.0625</v>
      </c>
      <c r="G30" s="166"/>
      <c r="H30" s="166"/>
      <c r="I30" s="166"/>
      <c r="J30" s="166"/>
      <c r="K30" s="166"/>
      <c r="L30" s="166"/>
      <c r="M30" s="107">
        <f>SUM(C30:L30)</f>
        <v>0.14930555555555558</v>
      </c>
      <c r="N30" s="108">
        <v>0.19791666666666666</v>
      </c>
      <c r="O30" s="153"/>
      <c r="P30" s="153"/>
      <c r="Q30" s="153"/>
      <c r="R30" s="153"/>
      <c r="S30" s="153"/>
      <c r="T30" s="142"/>
    </row>
    <row r="31" spans="1:20" s="2" customFormat="1" ht="13.5" customHeight="1">
      <c r="A31" s="5"/>
      <c r="B31" s="69" t="s">
        <v>33</v>
      </c>
      <c r="C31" s="194">
        <v>0.09305555555555556</v>
      </c>
      <c r="D31" s="178">
        <v>0.225</v>
      </c>
      <c r="E31" s="178"/>
      <c r="F31" s="193">
        <v>0.061111111111111116</v>
      </c>
      <c r="G31" s="178"/>
      <c r="H31" s="193"/>
      <c r="I31" s="178">
        <v>0.019444444444444445</v>
      </c>
      <c r="J31" s="178"/>
      <c r="K31" s="178"/>
      <c r="L31" s="179"/>
      <c r="M31" s="109">
        <f>SUM(C31:L31)</f>
        <v>0.3986111111111111</v>
      </c>
      <c r="N31" s="110"/>
      <c r="O31" s="153"/>
      <c r="P31" s="153"/>
      <c r="Q31" s="153"/>
      <c r="R31" s="153"/>
      <c r="S31" s="153"/>
      <c r="T31" s="142"/>
    </row>
    <row r="32" spans="1:20" s="2" customFormat="1" ht="13.5" customHeight="1">
      <c r="A32" s="5"/>
      <c r="B32" s="70" t="s">
        <v>34</v>
      </c>
      <c r="C32" s="165"/>
      <c r="D32" s="168"/>
      <c r="E32" s="168"/>
      <c r="F32" s="169"/>
      <c r="G32" s="168"/>
      <c r="H32" s="168"/>
      <c r="I32" s="168"/>
      <c r="J32" s="168"/>
      <c r="K32" s="168"/>
      <c r="L32" s="170"/>
      <c r="M32" s="111">
        <f>SUM(C32:L32)</f>
        <v>0</v>
      </c>
      <c r="N32" s="112"/>
      <c r="O32" s="153"/>
      <c r="P32" s="153"/>
      <c r="Q32" s="153"/>
      <c r="R32" s="153"/>
      <c r="S32" s="153"/>
      <c r="T32" s="142"/>
    </row>
    <row r="33" spans="1:20" s="2" customFormat="1" ht="13.5" customHeight="1" thickBot="1">
      <c r="A33" s="5"/>
      <c r="B33" s="73" t="s">
        <v>35</v>
      </c>
      <c r="C33" s="147"/>
      <c r="D33" s="148"/>
      <c r="E33" s="149"/>
      <c r="F33" s="150"/>
      <c r="G33" s="148"/>
      <c r="H33" s="149"/>
      <c r="I33" s="148"/>
      <c r="J33" s="148"/>
      <c r="K33" s="148"/>
      <c r="L33" s="151"/>
      <c r="M33" s="113">
        <f>SUM(C33:L33)</f>
        <v>0</v>
      </c>
      <c r="N33" s="114"/>
      <c r="O33" s="153"/>
      <c r="P33" s="153"/>
      <c r="Q33" s="153"/>
      <c r="R33" s="153"/>
      <c r="S33" s="153"/>
      <c r="T33" s="142"/>
    </row>
    <row r="34" spans="1:20" s="2" customFormat="1" ht="13.5" customHeight="1">
      <c r="A34" s="5"/>
      <c r="B34" s="25"/>
      <c r="C34" s="26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5"/>
      <c r="O34" s="153"/>
      <c r="P34" s="153"/>
      <c r="Q34" s="153"/>
      <c r="R34" s="153"/>
      <c r="S34" s="153"/>
      <c r="T34" s="142"/>
    </row>
    <row r="35" spans="1:20" s="2" customFormat="1" ht="19.5" customHeight="1">
      <c r="A35" s="5"/>
      <c r="B35" s="227" t="s">
        <v>158</v>
      </c>
      <c r="C35" s="216" t="s">
        <v>205</v>
      </c>
      <c r="D35" s="217"/>
      <c r="E35" s="216" t="s">
        <v>207</v>
      </c>
      <c r="F35" s="217"/>
      <c r="G35" s="216" t="s">
        <v>209</v>
      </c>
      <c r="H35" s="217"/>
      <c r="I35" s="216"/>
      <c r="J35" s="217"/>
      <c r="K35" s="216"/>
      <c r="L35" s="217"/>
      <c r="M35" s="216"/>
      <c r="N35" s="217"/>
      <c r="O35" s="153"/>
      <c r="P35" s="153"/>
      <c r="Q35" s="153"/>
      <c r="R35" s="153"/>
      <c r="S35" s="153"/>
      <c r="T35" s="142"/>
    </row>
    <row r="36" spans="1:20" s="2" customFormat="1" ht="19.5" customHeight="1">
      <c r="A36" s="5"/>
      <c r="B36" s="228"/>
      <c r="C36" s="216"/>
      <c r="D36" s="217"/>
      <c r="E36" s="216"/>
      <c r="F36" s="217"/>
      <c r="G36" s="216"/>
      <c r="H36" s="217"/>
      <c r="I36" s="216"/>
      <c r="J36" s="217"/>
      <c r="K36" s="216"/>
      <c r="L36" s="217"/>
      <c r="M36" s="216"/>
      <c r="N36" s="217"/>
      <c r="O36" s="153"/>
      <c r="P36" s="153"/>
      <c r="Q36" s="153"/>
      <c r="R36" s="153"/>
      <c r="S36" s="153"/>
      <c r="T36" s="142"/>
    </row>
    <row r="37" spans="1:20" s="2" customFormat="1" ht="19.5" customHeight="1">
      <c r="A37" s="5"/>
      <c r="B37" s="228"/>
      <c r="C37" s="216"/>
      <c r="D37" s="217"/>
      <c r="E37" s="216"/>
      <c r="F37" s="217"/>
      <c r="G37" s="216"/>
      <c r="H37" s="217"/>
      <c r="I37" s="216"/>
      <c r="J37" s="217"/>
      <c r="K37" s="216"/>
      <c r="L37" s="217"/>
      <c r="M37" s="216"/>
      <c r="N37" s="217"/>
      <c r="O37" s="153"/>
      <c r="P37" s="153"/>
      <c r="Q37" s="153"/>
      <c r="R37" s="153"/>
      <c r="S37" s="153"/>
      <c r="T37" s="142"/>
    </row>
    <row r="38" spans="1:20" s="2" customFormat="1" ht="19.5" customHeight="1">
      <c r="A38" s="5"/>
      <c r="B38" s="228"/>
      <c r="C38" s="216"/>
      <c r="D38" s="217"/>
      <c r="E38" s="216"/>
      <c r="F38" s="217"/>
      <c r="G38" s="216"/>
      <c r="H38" s="217"/>
      <c r="I38" s="216"/>
      <c r="J38" s="217"/>
      <c r="K38" s="216"/>
      <c r="L38" s="217"/>
      <c r="M38" s="216"/>
      <c r="N38" s="217"/>
      <c r="O38" s="153"/>
      <c r="P38" s="153"/>
      <c r="Q38" s="153"/>
      <c r="R38" s="153"/>
      <c r="S38" s="153"/>
      <c r="T38" s="142"/>
    </row>
    <row r="39" spans="1:20" s="2" customFormat="1" ht="19.5" customHeight="1">
      <c r="A39" s="5"/>
      <c r="B39" s="228"/>
      <c r="C39" s="216"/>
      <c r="D39" s="217"/>
      <c r="E39" s="216"/>
      <c r="F39" s="217"/>
      <c r="G39" s="216"/>
      <c r="H39" s="217"/>
      <c r="I39" s="216"/>
      <c r="J39" s="217"/>
      <c r="K39" s="216"/>
      <c r="L39" s="217"/>
      <c r="M39" s="216"/>
      <c r="N39" s="217"/>
      <c r="O39" s="153"/>
      <c r="P39" s="153"/>
      <c r="Q39" s="153"/>
      <c r="R39" s="153"/>
      <c r="S39" s="153"/>
      <c r="T39" s="142"/>
    </row>
    <row r="40" spans="1:20" s="2" customFormat="1" ht="19.5" customHeight="1">
      <c r="A40" s="5"/>
      <c r="B40" s="228"/>
      <c r="C40" s="216"/>
      <c r="D40" s="217"/>
      <c r="E40" s="216"/>
      <c r="F40" s="217"/>
      <c r="G40" s="216"/>
      <c r="H40" s="217"/>
      <c r="I40" s="216"/>
      <c r="J40" s="217"/>
      <c r="K40" s="216"/>
      <c r="L40" s="217"/>
      <c r="M40" s="216"/>
      <c r="N40" s="217"/>
      <c r="O40" s="153"/>
      <c r="P40" s="153"/>
      <c r="Q40" s="153"/>
      <c r="R40" s="153"/>
      <c r="S40" s="153"/>
      <c r="T40" s="142"/>
    </row>
    <row r="41" spans="1:20" s="2" customFormat="1" ht="19.5" customHeight="1">
      <c r="A41" s="5"/>
      <c r="B41" s="229"/>
      <c r="C41" s="216"/>
      <c r="D41" s="217"/>
      <c r="E41" s="216"/>
      <c r="F41" s="217"/>
      <c r="G41" s="216"/>
      <c r="H41" s="217"/>
      <c r="I41" s="216"/>
      <c r="J41" s="217"/>
      <c r="K41" s="216"/>
      <c r="L41" s="217"/>
      <c r="M41" s="216"/>
      <c r="N41" s="217"/>
      <c r="O41" s="153"/>
      <c r="P41" s="153"/>
      <c r="Q41" s="153"/>
      <c r="R41" s="153"/>
      <c r="S41" s="153"/>
      <c r="T41" s="142"/>
    </row>
    <row r="42" spans="1:20" s="2" customFormat="1" ht="13.5" customHeight="1">
      <c r="A42" s="5"/>
      <c r="B42" s="25"/>
      <c r="C42" s="26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5"/>
      <c r="O42" s="153"/>
      <c r="P42" s="153"/>
      <c r="Q42" s="153"/>
      <c r="R42" s="153"/>
      <c r="S42" s="153"/>
      <c r="T42" s="142"/>
    </row>
    <row r="43" spans="1:20" s="2" customFormat="1" ht="15">
      <c r="A43" s="5"/>
      <c r="B43" s="223" t="s">
        <v>148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153"/>
      <c r="P43" s="153"/>
      <c r="Q43" s="153"/>
      <c r="R43" s="153"/>
      <c r="S43" s="153"/>
      <c r="T43" s="142"/>
    </row>
    <row r="44" spans="1:20" s="2" customFormat="1" ht="12" customHeight="1">
      <c r="A44" s="5"/>
      <c r="B44" s="224" t="s">
        <v>210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  <c r="O44" s="153"/>
      <c r="P44" s="153"/>
      <c r="Q44" s="153"/>
      <c r="R44" s="153"/>
      <c r="S44" s="153"/>
      <c r="T44" s="142"/>
    </row>
    <row r="45" spans="1:20" s="2" customFormat="1" ht="12" customHeight="1">
      <c r="A45" s="5"/>
      <c r="B45" s="211" t="s">
        <v>212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3"/>
      <c r="O45" s="153"/>
      <c r="P45" s="153"/>
      <c r="Q45" s="153"/>
      <c r="R45" s="153"/>
      <c r="S45" s="153"/>
      <c r="T45" s="142"/>
    </row>
    <row r="46" spans="1:20" s="2" customFormat="1" ht="12" customHeight="1">
      <c r="A46" s="5"/>
      <c r="B46" s="211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3"/>
      <c r="O46" s="153"/>
      <c r="P46" s="153"/>
      <c r="Q46" s="153"/>
      <c r="R46" s="153"/>
      <c r="S46" s="153"/>
      <c r="T46" s="142"/>
    </row>
    <row r="47" spans="1:20" s="2" customFormat="1" ht="12" customHeight="1">
      <c r="A47" s="5"/>
      <c r="B47" s="211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3"/>
      <c r="O47" s="153"/>
      <c r="P47" s="153"/>
      <c r="Q47" s="153"/>
      <c r="R47" s="153"/>
      <c r="S47" s="153"/>
      <c r="T47" s="142"/>
    </row>
    <row r="48" spans="1:20" s="2" customFormat="1" ht="12" customHeight="1">
      <c r="A48" s="5"/>
      <c r="B48" s="211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3"/>
      <c r="O48" s="153"/>
      <c r="P48" s="163"/>
      <c r="Q48" s="153"/>
      <c r="R48" s="153"/>
      <c r="S48" s="153"/>
      <c r="T48" s="142"/>
    </row>
    <row r="49" spans="1:20" s="2" customFormat="1" ht="12" customHeight="1">
      <c r="A49" s="5"/>
      <c r="B49" s="211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3"/>
      <c r="O49" s="153"/>
      <c r="P49" s="163"/>
      <c r="Q49" s="153"/>
      <c r="R49" s="153"/>
      <c r="S49" s="153"/>
      <c r="T49" s="142"/>
    </row>
    <row r="50" spans="1:20" s="2" customFormat="1" ht="12" customHeight="1">
      <c r="A50" s="5"/>
      <c r="B50" s="211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3"/>
      <c r="O50" s="153"/>
      <c r="P50" s="163"/>
      <c r="Q50" s="153"/>
      <c r="R50" s="153"/>
      <c r="S50" s="153"/>
      <c r="T50" s="142"/>
    </row>
    <row r="51" spans="1:20" s="2" customFormat="1" ht="12" customHeight="1">
      <c r="A51" s="5"/>
      <c r="B51" s="211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3"/>
      <c r="O51" s="153"/>
      <c r="P51" s="163"/>
      <c r="Q51" s="153"/>
      <c r="R51" s="153"/>
      <c r="S51" s="153"/>
      <c r="T51" s="142"/>
    </row>
    <row r="52" spans="1:20" s="2" customFormat="1" ht="12" customHeight="1">
      <c r="A52" s="5"/>
      <c r="B52" s="211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3"/>
      <c r="O52" s="153"/>
      <c r="P52" s="153"/>
      <c r="Q52" s="153"/>
      <c r="R52" s="153"/>
      <c r="S52" s="153"/>
      <c r="T52" s="142"/>
    </row>
    <row r="53" spans="1:20" s="2" customFormat="1" ht="12" customHeight="1">
      <c r="A53" s="5"/>
      <c r="B53" s="211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3"/>
      <c r="O53" s="153"/>
      <c r="P53" s="153"/>
      <c r="Q53" s="153"/>
      <c r="R53" s="153"/>
      <c r="S53" s="153"/>
      <c r="T53" s="142"/>
    </row>
    <row r="54" spans="1:20" s="2" customFormat="1" ht="12" customHeight="1">
      <c r="A54" s="5"/>
      <c r="B54" s="247" t="s">
        <v>211</v>
      </c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9"/>
      <c r="O54" s="153"/>
      <c r="P54" s="153"/>
      <c r="Q54" s="153"/>
      <c r="R54" s="153"/>
      <c r="S54" s="153"/>
      <c r="T54" s="142"/>
    </row>
    <row r="55" spans="2:20" s="30" customFormat="1" ht="11.25">
      <c r="B55" s="4" t="s">
        <v>48</v>
      </c>
      <c r="C55" s="54"/>
      <c r="D55" s="54"/>
      <c r="E55" s="55"/>
      <c r="F55" s="58"/>
      <c r="G55" s="54"/>
      <c r="H55" s="55"/>
      <c r="I55" s="54"/>
      <c r="J55" s="54"/>
      <c r="K55" s="55"/>
      <c r="L55" s="59"/>
      <c r="M55" s="66" t="s">
        <v>138</v>
      </c>
      <c r="N55" s="52" t="s">
        <v>129</v>
      </c>
      <c r="O55" s="156"/>
      <c r="P55" s="157"/>
      <c r="Q55" s="157"/>
      <c r="R55" s="157"/>
      <c r="S55" s="157"/>
      <c r="T55" s="144"/>
    </row>
    <row r="56" spans="2:20" s="32" customFormat="1" ht="21.75" customHeight="1">
      <c r="B56" s="44" t="s">
        <v>77</v>
      </c>
      <c r="C56" s="53" t="s">
        <v>49</v>
      </c>
      <c r="D56" s="115" t="s">
        <v>50</v>
      </c>
      <c r="E56" s="56" t="s">
        <v>145</v>
      </c>
      <c r="F56" s="53" t="s">
        <v>49</v>
      </c>
      <c r="G56" s="57" t="s">
        <v>50</v>
      </c>
      <c r="H56" s="57" t="s">
        <v>51</v>
      </c>
      <c r="I56" s="116" t="s">
        <v>52</v>
      </c>
      <c r="J56" s="250" t="s">
        <v>53</v>
      </c>
      <c r="K56" s="251"/>
      <c r="L56" s="252"/>
      <c r="M56" s="214" t="s">
        <v>54</v>
      </c>
      <c r="N56" s="215"/>
      <c r="O56" s="158"/>
      <c r="P56" s="159"/>
      <c r="Q56" s="159"/>
      <c r="R56" s="159"/>
      <c r="S56" s="159"/>
      <c r="T56" s="145"/>
    </row>
    <row r="57" spans="2:20" s="30" customFormat="1" ht="22.5" customHeight="1">
      <c r="B57" s="62" t="s">
        <v>174</v>
      </c>
      <c r="C57" s="123">
        <v>-151.24</v>
      </c>
      <c r="D57" s="123">
        <v>-153.753</v>
      </c>
      <c r="E57" s="60" t="s">
        <v>55</v>
      </c>
      <c r="F57" s="123">
        <v>21.7</v>
      </c>
      <c r="G57" s="123">
        <v>20.3</v>
      </c>
      <c r="H57" s="133" t="s">
        <v>168</v>
      </c>
      <c r="I57" s="129">
        <v>0</v>
      </c>
      <c r="J57" s="34" t="s">
        <v>150</v>
      </c>
      <c r="K57" s="208" t="s">
        <v>160</v>
      </c>
      <c r="L57" s="210"/>
      <c r="M57" s="208" t="s">
        <v>161</v>
      </c>
      <c r="N57" s="209"/>
      <c r="O57" s="156"/>
      <c r="P57" s="157"/>
      <c r="Q57" s="157"/>
      <c r="R57" s="157"/>
      <c r="S57" s="157"/>
      <c r="T57" s="144"/>
    </row>
    <row r="58" spans="2:20" s="30" customFormat="1" ht="22.5" customHeight="1">
      <c r="B58" s="62" t="s">
        <v>175</v>
      </c>
      <c r="C58" s="123">
        <v>-132.969</v>
      </c>
      <c r="D58" s="123">
        <v>-137.951</v>
      </c>
      <c r="E58" s="61" t="s">
        <v>140</v>
      </c>
      <c r="F58" s="129">
        <v>10</v>
      </c>
      <c r="G58" s="129">
        <v>28</v>
      </c>
      <c r="H58" s="133" t="s">
        <v>153</v>
      </c>
      <c r="I58" s="129">
        <v>0</v>
      </c>
      <c r="J58" s="34" t="s">
        <v>151</v>
      </c>
      <c r="K58" s="208" t="s">
        <v>160</v>
      </c>
      <c r="L58" s="210"/>
      <c r="M58" s="208" t="s">
        <v>161</v>
      </c>
      <c r="N58" s="209"/>
      <c r="O58" s="156"/>
      <c r="P58" s="157"/>
      <c r="Q58" s="157"/>
      <c r="R58" s="157"/>
      <c r="S58" s="157"/>
      <c r="T58" s="144"/>
    </row>
    <row r="59" spans="2:20" s="30" customFormat="1" ht="22.5" customHeight="1">
      <c r="B59" s="62" t="s">
        <v>173</v>
      </c>
      <c r="C59" s="123">
        <v>-204.843</v>
      </c>
      <c r="D59" s="123">
        <v>-205.499</v>
      </c>
      <c r="E59" s="61" t="s">
        <v>136</v>
      </c>
      <c r="F59" s="130">
        <v>20</v>
      </c>
      <c r="G59" s="130">
        <v>20</v>
      </c>
      <c r="H59" s="133" t="s">
        <v>139</v>
      </c>
      <c r="I59" s="129">
        <v>0</v>
      </c>
      <c r="J59" s="35" t="s">
        <v>80</v>
      </c>
      <c r="K59" s="208" t="s">
        <v>162</v>
      </c>
      <c r="L59" s="210"/>
      <c r="M59" s="208" t="s">
        <v>163</v>
      </c>
      <c r="N59" s="209"/>
      <c r="O59" s="156"/>
      <c r="P59" s="157"/>
      <c r="Q59" s="157"/>
      <c r="R59" s="157"/>
      <c r="S59" s="157"/>
      <c r="T59" s="144"/>
    </row>
    <row r="60" spans="2:20" s="30" customFormat="1" ht="22.5" customHeight="1">
      <c r="B60" s="62" t="s">
        <v>176</v>
      </c>
      <c r="C60" s="123">
        <v>-111.882</v>
      </c>
      <c r="D60" s="123">
        <v>-113.515</v>
      </c>
      <c r="E60" s="61" t="s">
        <v>134</v>
      </c>
      <c r="F60" s="130">
        <v>50</v>
      </c>
      <c r="G60" s="130">
        <v>50</v>
      </c>
      <c r="H60" s="133" t="s">
        <v>78</v>
      </c>
      <c r="I60" s="129">
        <v>1</v>
      </c>
      <c r="J60" s="34" t="s">
        <v>56</v>
      </c>
      <c r="K60" s="208" t="s">
        <v>162</v>
      </c>
      <c r="L60" s="210"/>
      <c r="M60" s="208" t="s">
        <v>194</v>
      </c>
      <c r="N60" s="209"/>
      <c r="O60" s="156"/>
      <c r="P60" s="157"/>
      <c r="Q60" s="157"/>
      <c r="R60" s="157"/>
      <c r="S60" s="157"/>
      <c r="T60" s="144"/>
    </row>
    <row r="61" spans="2:20" s="30" customFormat="1" ht="22.5" customHeight="1">
      <c r="B61" s="62" t="s">
        <v>57</v>
      </c>
      <c r="C61" s="123">
        <v>26.383</v>
      </c>
      <c r="D61" s="123">
        <v>23.456</v>
      </c>
      <c r="E61" s="61" t="s">
        <v>135</v>
      </c>
      <c r="F61" s="130">
        <v>50</v>
      </c>
      <c r="G61" s="130">
        <v>50</v>
      </c>
      <c r="H61" s="134" t="s">
        <v>58</v>
      </c>
      <c r="I61" s="129">
        <v>2</v>
      </c>
      <c r="J61" s="253" t="s">
        <v>59</v>
      </c>
      <c r="K61" s="220"/>
      <c r="L61" s="221"/>
      <c r="M61" s="221"/>
      <c r="N61" s="222"/>
      <c r="O61" s="156"/>
      <c r="P61" s="157"/>
      <c r="Q61" s="157"/>
      <c r="R61" s="157"/>
      <c r="S61" s="157"/>
      <c r="T61" s="144"/>
    </row>
    <row r="62" spans="2:20" s="30" customFormat="1" ht="22.5" customHeight="1">
      <c r="B62" s="62" t="s">
        <v>60</v>
      </c>
      <c r="C62" s="123">
        <v>31.037</v>
      </c>
      <c r="D62" s="123">
        <v>27.859</v>
      </c>
      <c r="E62" s="61" t="s">
        <v>137</v>
      </c>
      <c r="F62" s="130">
        <v>225</v>
      </c>
      <c r="G62" s="130">
        <v>225</v>
      </c>
      <c r="H62" s="134" t="s">
        <v>61</v>
      </c>
      <c r="I62" s="129">
        <v>0</v>
      </c>
      <c r="J62" s="254"/>
      <c r="K62" s="195"/>
      <c r="L62" s="196"/>
      <c r="M62" s="196"/>
      <c r="N62" s="197"/>
      <c r="O62" s="156"/>
      <c r="P62" s="157"/>
      <c r="Q62" s="157"/>
      <c r="R62" s="157"/>
      <c r="S62" s="157"/>
      <c r="T62" s="144"/>
    </row>
    <row r="63" spans="2:20" s="30" customFormat="1" ht="22.5" customHeight="1">
      <c r="B63" s="62" t="s">
        <v>177</v>
      </c>
      <c r="C63" s="123">
        <v>22.886</v>
      </c>
      <c r="D63" s="123">
        <v>20.088</v>
      </c>
      <c r="E63" s="61" t="s">
        <v>169</v>
      </c>
      <c r="F63" s="131">
        <v>0</v>
      </c>
      <c r="G63" s="131">
        <v>0</v>
      </c>
      <c r="H63" s="134" t="s">
        <v>62</v>
      </c>
      <c r="I63" s="129">
        <v>0</v>
      </c>
      <c r="J63" s="254"/>
      <c r="K63" s="195"/>
      <c r="L63" s="196"/>
      <c r="M63" s="196"/>
      <c r="N63" s="197"/>
      <c r="O63" s="156"/>
      <c r="P63" s="157"/>
      <c r="Q63" s="157"/>
      <c r="R63" s="157"/>
      <c r="S63" s="157"/>
      <c r="T63" s="144"/>
    </row>
    <row r="64" spans="2:20" s="30" customFormat="1" ht="22.5" customHeight="1">
      <c r="B64" s="62" t="s">
        <v>63</v>
      </c>
      <c r="C64" s="123">
        <v>23.809</v>
      </c>
      <c r="D64" s="123">
        <v>20.994</v>
      </c>
      <c r="E64" s="61" t="s">
        <v>154</v>
      </c>
      <c r="F64" s="131">
        <v>2</v>
      </c>
      <c r="G64" s="131">
        <v>2</v>
      </c>
      <c r="H64" s="135"/>
      <c r="I64" s="175"/>
      <c r="J64" s="254"/>
      <c r="K64" s="195"/>
      <c r="L64" s="196"/>
      <c r="M64" s="196"/>
      <c r="N64" s="197"/>
      <c r="O64" s="156"/>
      <c r="P64" s="157"/>
      <c r="Q64" s="157"/>
      <c r="R64" s="157"/>
      <c r="S64" s="157"/>
      <c r="T64" s="144"/>
    </row>
    <row r="65" spans="2:20" s="30" customFormat="1" ht="22.5" customHeight="1">
      <c r="B65" s="63" t="s">
        <v>178</v>
      </c>
      <c r="C65" s="137">
        <v>1.54E-05</v>
      </c>
      <c r="D65" s="137">
        <v>1.57E-05</v>
      </c>
      <c r="E65" s="60" t="s">
        <v>64</v>
      </c>
      <c r="F65" s="123">
        <v>21.3</v>
      </c>
      <c r="G65" s="123">
        <v>9.5</v>
      </c>
      <c r="H65" s="133" t="s">
        <v>180</v>
      </c>
      <c r="I65" s="176">
        <v>7</v>
      </c>
      <c r="J65" s="254"/>
      <c r="K65" s="195"/>
      <c r="L65" s="196"/>
      <c r="M65" s="196"/>
      <c r="N65" s="197"/>
      <c r="O65" s="156"/>
      <c r="P65" s="157"/>
      <c r="Q65" s="157"/>
      <c r="R65" s="157"/>
      <c r="S65" s="157"/>
      <c r="T65" s="144"/>
    </row>
    <row r="66" spans="2:20" s="30" customFormat="1" ht="22.5" customHeight="1">
      <c r="B66" s="64" t="s">
        <v>65</v>
      </c>
      <c r="C66" s="96">
        <v>500</v>
      </c>
      <c r="D66" s="128"/>
      <c r="E66" s="65" t="s">
        <v>152</v>
      </c>
      <c r="F66" s="132">
        <v>17.4</v>
      </c>
      <c r="G66" s="132">
        <v>80.2</v>
      </c>
      <c r="H66" s="136" t="s">
        <v>79</v>
      </c>
      <c r="I66" s="177">
        <v>18</v>
      </c>
      <c r="J66" s="255"/>
      <c r="K66" s="256"/>
      <c r="L66" s="257"/>
      <c r="M66" s="257"/>
      <c r="N66" s="258"/>
      <c r="O66" s="156"/>
      <c r="P66" s="157"/>
      <c r="Q66" s="157"/>
      <c r="R66" s="157"/>
      <c r="S66" s="157"/>
      <c r="T66" s="144"/>
    </row>
    <row r="67" spans="1:20" s="2" customFormat="1" ht="14.25">
      <c r="A67" s="5"/>
      <c r="B67" s="6"/>
      <c r="C67" s="102"/>
      <c r="D67" s="24"/>
      <c r="E67" s="24"/>
      <c r="F67" s="6"/>
      <c r="G67" s="6"/>
      <c r="H67" s="5"/>
      <c r="I67" s="106"/>
      <c r="J67" s="5"/>
      <c r="K67" s="5"/>
      <c r="L67" s="5"/>
      <c r="M67" s="5"/>
      <c r="N67" s="5"/>
      <c r="O67" s="153"/>
      <c r="P67" s="153"/>
      <c r="Q67" s="153"/>
      <c r="R67" s="153"/>
      <c r="S67" s="153"/>
      <c r="T67" s="142"/>
    </row>
    <row r="68" spans="1:20" s="2" customFormat="1" ht="14.25">
      <c r="A68" s="5"/>
      <c r="B68" s="4" t="s">
        <v>41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153"/>
      <c r="P68" s="153"/>
      <c r="Q68" s="153"/>
      <c r="R68" s="153"/>
      <c r="S68" s="153"/>
      <c r="T68" s="142"/>
    </row>
    <row r="69" spans="1:20" s="2" customFormat="1" ht="24" customHeight="1">
      <c r="A69" s="5"/>
      <c r="B69" s="39" t="s">
        <v>76</v>
      </c>
      <c r="C69" s="40" t="s">
        <v>42</v>
      </c>
      <c r="D69" s="40" t="s">
        <v>43</v>
      </c>
      <c r="E69" s="40" t="s">
        <v>44</v>
      </c>
      <c r="F69" s="40" t="s">
        <v>45</v>
      </c>
      <c r="G69" s="40" t="s">
        <v>46</v>
      </c>
      <c r="H69" s="40" t="s">
        <v>47</v>
      </c>
      <c r="I69" s="47" t="s">
        <v>144</v>
      </c>
      <c r="J69" s="40" t="s">
        <v>88</v>
      </c>
      <c r="K69" s="47" t="s">
        <v>99</v>
      </c>
      <c r="L69" s="47" t="s">
        <v>89</v>
      </c>
      <c r="M69" s="40" t="s">
        <v>90</v>
      </c>
      <c r="N69" s="48" t="s">
        <v>91</v>
      </c>
      <c r="O69" s="153"/>
      <c r="P69" s="153"/>
      <c r="Q69" s="153"/>
      <c r="R69" s="153"/>
      <c r="S69" s="153"/>
      <c r="T69" s="142"/>
    </row>
    <row r="70" spans="1:20" s="2" customFormat="1" ht="24" customHeight="1">
      <c r="A70" s="5"/>
      <c r="B70" s="81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99">
        <v>0</v>
      </c>
      <c r="O70" s="153"/>
      <c r="P70" s="153"/>
      <c r="Q70" s="153"/>
      <c r="R70" s="153"/>
      <c r="S70" s="153"/>
      <c r="T70" s="142"/>
    </row>
    <row r="71" spans="1:20" s="2" customFormat="1" ht="24" customHeight="1">
      <c r="A71" s="5"/>
      <c r="B71" s="41" t="s">
        <v>92</v>
      </c>
      <c r="C71" s="43" t="s">
        <v>98</v>
      </c>
      <c r="D71" s="42" t="s">
        <v>93</v>
      </c>
      <c r="E71" s="43" t="s">
        <v>125</v>
      </c>
      <c r="F71" s="43" t="s">
        <v>126</v>
      </c>
      <c r="G71" s="43" t="s">
        <v>127</v>
      </c>
      <c r="H71" s="43" t="s">
        <v>122</v>
      </c>
      <c r="I71" s="43" t="s">
        <v>94</v>
      </c>
      <c r="J71" s="43" t="s">
        <v>128</v>
      </c>
      <c r="K71" s="43" t="s">
        <v>123</v>
      </c>
      <c r="L71" s="43" t="s">
        <v>124</v>
      </c>
      <c r="M71" s="43" t="s">
        <v>95</v>
      </c>
      <c r="N71" s="51" t="s">
        <v>159</v>
      </c>
      <c r="O71" s="153"/>
      <c r="P71" s="153"/>
      <c r="Q71" s="153"/>
      <c r="R71" s="153"/>
      <c r="S71" s="153"/>
      <c r="T71" s="142"/>
    </row>
    <row r="72" spans="1:20" s="2" customFormat="1" ht="24" customHeight="1">
      <c r="A72" s="5"/>
      <c r="B72" s="83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1</v>
      </c>
      <c r="N72" s="85">
        <v>0</v>
      </c>
      <c r="O72" s="153"/>
      <c r="P72" s="153"/>
      <c r="Q72" s="153"/>
      <c r="R72" s="153"/>
      <c r="S72" s="153"/>
      <c r="T72" s="142"/>
    </row>
    <row r="73" spans="1:20" s="2" customFormat="1" ht="14.25">
      <c r="A73" s="5"/>
      <c r="B73" s="6"/>
      <c r="C73" s="6"/>
      <c r="D73" s="24"/>
      <c r="E73" s="24"/>
      <c r="F73" s="6"/>
      <c r="G73" s="6"/>
      <c r="H73" s="5"/>
      <c r="I73" s="5"/>
      <c r="J73" s="5"/>
      <c r="K73" s="5"/>
      <c r="L73" s="5"/>
      <c r="M73" s="5"/>
      <c r="N73" s="5"/>
      <c r="O73" s="153"/>
      <c r="P73" s="153"/>
      <c r="Q73" s="153"/>
      <c r="R73" s="153"/>
      <c r="S73" s="153"/>
      <c r="T73" s="142"/>
    </row>
    <row r="74" spans="2:20" s="30" customFormat="1" ht="11.25">
      <c r="B74" s="4" t="s">
        <v>66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156"/>
      <c r="P74" s="157"/>
      <c r="Q74" s="157"/>
      <c r="R74" s="157"/>
      <c r="S74" s="157"/>
      <c r="T74" s="144"/>
    </row>
    <row r="75" spans="2:20" s="30" customFormat="1" ht="18.75" customHeight="1">
      <c r="B75" s="218" t="s">
        <v>117</v>
      </c>
      <c r="C75" s="219"/>
      <c r="D75" s="100">
        <v>0</v>
      </c>
      <c r="E75" s="219" t="s">
        <v>101</v>
      </c>
      <c r="F75" s="219"/>
      <c r="G75" s="86">
        <v>0</v>
      </c>
      <c r="H75" s="219" t="s">
        <v>106</v>
      </c>
      <c r="I75" s="219"/>
      <c r="J75" s="86">
        <v>0</v>
      </c>
      <c r="K75" s="219" t="s">
        <v>179</v>
      </c>
      <c r="L75" s="219"/>
      <c r="M75" s="90">
        <v>0</v>
      </c>
      <c r="N75" s="36"/>
      <c r="O75" s="160"/>
      <c r="P75" s="157"/>
      <c r="Q75" s="157"/>
      <c r="R75" s="157"/>
      <c r="S75" s="157"/>
      <c r="T75" s="144"/>
    </row>
    <row r="76" spans="2:20" s="30" customFormat="1" ht="18.75" customHeight="1">
      <c r="B76" s="203" t="s">
        <v>118</v>
      </c>
      <c r="C76" s="202"/>
      <c r="D76" s="87">
        <v>0</v>
      </c>
      <c r="E76" s="202" t="s">
        <v>102</v>
      </c>
      <c r="F76" s="202"/>
      <c r="G76" s="87">
        <v>0</v>
      </c>
      <c r="H76" s="202" t="s">
        <v>109</v>
      </c>
      <c r="I76" s="202"/>
      <c r="J76" s="87">
        <v>0</v>
      </c>
      <c r="K76" s="202" t="s">
        <v>116</v>
      </c>
      <c r="L76" s="202"/>
      <c r="M76" s="91">
        <v>0</v>
      </c>
      <c r="N76" s="36"/>
      <c r="O76" s="160"/>
      <c r="P76" s="157"/>
      <c r="Q76" s="157"/>
      <c r="R76" s="157"/>
      <c r="S76" s="157"/>
      <c r="T76" s="144"/>
    </row>
    <row r="77" spans="2:20" s="30" customFormat="1" ht="18.75" customHeight="1">
      <c r="B77" s="203" t="s">
        <v>119</v>
      </c>
      <c r="C77" s="202"/>
      <c r="D77" s="87">
        <v>0</v>
      </c>
      <c r="E77" s="202" t="s">
        <v>103</v>
      </c>
      <c r="F77" s="202"/>
      <c r="G77" s="89">
        <v>0</v>
      </c>
      <c r="H77" s="202" t="s">
        <v>131</v>
      </c>
      <c r="I77" s="202"/>
      <c r="J77" s="89">
        <v>0</v>
      </c>
      <c r="K77" s="202" t="s">
        <v>133</v>
      </c>
      <c r="L77" s="202"/>
      <c r="M77" s="91">
        <v>0</v>
      </c>
      <c r="N77" s="36"/>
      <c r="O77" s="160"/>
      <c r="P77" s="157"/>
      <c r="Q77" s="157"/>
      <c r="R77" s="157"/>
      <c r="S77" s="157"/>
      <c r="T77" s="144"/>
    </row>
    <row r="78" spans="2:20" s="30" customFormat="1" ht="18.75" customHeight="1">
      <c r="B78" s="203" t="s">
        <v>120</v>
      </c>
      <c r="C78" s="202"/>
      <c r="D78" s="87">
        <v>0</v>
      </c>
      <c r="E78" s="202" t="s">
        <v>104</v>
      </c>
      <c r="F78" s="202"/>
      <c r="G78" s="87">
        <v>0</v>
      </c>
      <c r="H78" s="202" t="s">
        <v>132</v>
      </c>
      <c r="I78" s="202"/>
      <c r="J78" s="87">
        <v>0</v>
      </c>
      <c r="K78" s="202" t="s">
        <v>130</v>
      </c>
      <c r="L78" s="202"/>
      <c r="M78" s="91">
        <v>0</v>
      </c>
      <c r="N78" s="36"/>
      <c r="O78" s="160"/>
      <c r="P78" s="157"/>
      <c r="Q78" s="157"/>
      <c r="R78" s="157"/>
      <c r="S78" s="157"/>
      <c r="T78" s="144"/>
    </row>
    <row r="79" spans="2:20" s="30" customFormat="1" ht="18.75" customHeight="1">
      <c r="B79" s="203" t="s">
        <v>121</v>
      </c>
      <c r="C79" s="202"/>
      <c r="D79" s="87">
        <v>0</v>
      </c>
      <c r="E79" s="202" t="s">
        <v>107</v>
      </c>
      <c r="F79" s="202"/>
      <c r="G79" s="89">
        <v>0</v>
      </c>
      <c r="H79" s="202" t="s">
        <v>111</v>
      </c>
      <c r="I79" s="202"/>
      <c r="J79" s="89">
        <v>0</v>
      </c>
      <c r="K79" s="202" t="s">
        <v>115</v>
      </c>
      <c r="L79" s="202"/>
      <c r="M79" s="91">
        <v>0</v>
      </c>
      <c r="N79" s="36"/>
      <c r="O79" s="160"/>
      <c r="P79" s="157"/>
      <c r="Q79" s="157"/>
      <c r="R79" s="157"/>
      <c r="S79" s="157"/>
      <c r="T79" s="144"/>
    </row>
    <row r="80" spans="2:20" s="30" customFormat="1" ht="18.75" customHeight="1">
      <c r="B80" s="203" t="s">
        <v>87</v>
      </c>
      <c r="C80" s="202"/>
      <c r="D80" s="87">
        <v>0</v>
      </c>
      <c r="E80" s="202" t="s">
        <v>108</v>
      </c>
      <c r="F80" s="202"/>
      <c r="G80" s="89">
        <v>0</v>
      </c>
      <c r="H80" s="202" t="s">
        <v>112</v>
      </c>
      <c r="I80" s="202"/>
      <c r="J80" s="89">
        <v>0</v>
      </c>
      <c r="K80" s="202" t="s">
        <v>100</v>
      </c>
      <c r="L80" s="202"/>
      <c r="M80" s="91">
        <v>0</v>
      </c>
      <c r="N80" s="36"/>
      <c r="O80" s="160"/>
      <c r="P80" s="157"/>
      <c r="Q80" s="157"/>
      <c r="R80" s="157"/>
      <c r="S80" s="157"/>
      <c r="T80" s="144"/>
    </row>
    <row r="81" spans="2:20" s="30" customFormat="1" ht="18.75" customHeight="1">
      <c r="B81" s="203" t="s">
        <v>96</v>
      </c>
      <c r="C81" s="202"/>
      <c r="D81" s="87">
        <v>0</v>
      </c>
      <c r="E81" s="202" t="s">
        <v>105</v>
      </c>
      <c r="F81" s="202"/>
      <c r="G81" s="87">
        <v>0</v>
      </c>
      <c r="H81" s="202" t="s">
        <v>113</v>
      </c>
      <c r="I81" s="202"/>
      <c r="J81" s="87">
        <v>0</v>
      </c>
      <c r="K81" s="202" t="s">
        <v>155</v>
      </c>
      <c r="L81" s="202"/>
      <c r="M81" s="91">
        <v>0</v>
      </c>
      <c r="N81" s="36"/>
      <c r="O81" s="161"/>
      <c r="P81" s="157"/>
      <c r="Q81" s="157"/>
      <c r="R81" s="157"/>
      <c r="S81" s="157"/>
      <c r="T81" s="144"/>
    </row>
    <row r="82" spans="2:20" s="30" customFormat="1" ht="18.75" customHeight="1">
      <c r="B82" s="207" t="s">
        <v>97</v>
      </c>
      <c r="C82" s="201"/>
      <c r="D82" s="88">
        <v>0</v>
      </c>
      <c r="E82" s="201" t="s">
        <v>110</v>
      </c>
      <c r="F82" s="201"/>
      <c r="G82" s="88">
        <v>0</v>
      </c>
      <c r="H82" s="201" t="s">
        <v>114</v>
      </c>
      <c r="I82" s="201"/>
      <c r="J82" s="88">
        <v>0</v>
      </c>
      <c r="K82" s="201"/>
      <c r="L82" s="201"/>
      <c r="M82" s="92">
        <v>0</v>
      </c>
      <c r="N82" s="36"/>
      <c r="O82" s="160"/>
      <c r="P82" s="157"/>
      <c r="Q82" s="157"/>
      <c r="R82" s="157"/>
      <c r="S82" s="157"/>
      <c r="T82" s="144"/>
    </row>
    <row r="83" spans="10:20" s="30" customFormat="1" ht="14.25" customHeight="1">
      <c r="J83" s="80"/>
      <c r="K83" s="79"/>
      <c r="L83" s="49"/>
      <c r="M83" s="50"/>
      <c r="N83" s="36"/>
      <c r="O83" s="160"/>
      <c r="P83" s="157"/>
      <c r="Q83" s="157"/>
      <c r="R83" s="157"/>
      <c r="S83" s="157"/>
      <c r="T83" s="144"/>
    </row>
    <row r="84" spans="2:20" s="30" customFormat="1" ht="11.25">
      <c r="B84" s="4" t="s">
        <v>67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56"/>
      <c r="P84" s="157"/>
      <c r="Q84" s="157"/>
      <c r="R84" s="157"/>
      <c r="S84" s="157"/>
      <c r="T84" s="144"/>
    </row>
    <row r="85" spans="2:20" s="30" customFormat="1" ht="12" customHeight="1">
      <c r="B85" s="204" t="s">
        <v>199</v>
      </c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6"/>
      <c r="O85" s="156"/>
      <c r="P85" s="157"/>
      <c r="Q85" s="157"/>
      <c r="R85" s="157"/>
      <c r="S85" s="157"/>
      <c r="T85" s="144"/>
    </row>
    <row r="86" spans="2:20" s="30" customFormat="1" ht="12" customHeight="1">
      <c r="B86" s="198" t="s">
        <v>193</v>
      </c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200"/>
      <c r="O86" s="156"/>
      <c r="P86" s="157"/>
      <c r="Q86" s="157"/>
      <c r="R86" s="157"/>
      <c r="S86" s="157"/>
      <c r="T86" s="144"/>
    </row>
    <row r="87" spans="2:20" s="30" customFormat="1" ht="12" customHeight="1">
      <c r="B87" s="239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1"/>
      <c r="O87" s="156"/>
      <c r="P87" s="157"/>
      <c r="Q87" s="157"/>
      <c r="R87" s="157"/>
      <c r="S87" s="157"/>
      <c r="T87" s="144"/>
    </row>
    <row r="88" spans="2:20" s="30" customFormat="1" ht="12" customHeight="1">
      <c r="B88" s="239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1"/>
      <c r="O88" s="156"/>
      <c r="P88" s="157"/>
      <c r="Q88" s="157"/>
      <c r="R88" s="157"/>
      <c r="S88" s="157"/>
      <c r="T88" s="144"/>
    </row>
    <row r="89" spans="2:20" s="30" customFormat="1" ht="12" customHeight="1">
      <c r="B89" s="198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200"/>
      <c r="O89" s="156"/>
      <c r="P89" s="157"/>
      <c r="Q89" s="157"/>
      <c r="R89" s="157"/>
      <c r="S89" s="157"/>
      <c r="T89" s="144"/>
    </row>
    <row r="90" spans="2:20" s="30" customFormat="1" ht="12" customHeight="1">
      <c r="B90" s="198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200"/>
      <c r="O90" s="156"/>
      <c r="P90" s="157"/>
      <c r="Q90" s="157"/>
      <c r="R90" s="157"/>
      <c r="S90" s="157"/>
      <c r="T90" s="144"/>
    </row>
    <row r="91" spans="2:20" s="30" customFormat="1" ht="12" customHeight="1">
      <c r="B91" s="239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1"/>
      <c r="O91" s="156"/>
      <c r="P91" s="157"/>
      <c r="Q91" s="157"/>
      <c r="R91" s="157"/>
      <c r="S91" s="157"/>
      <c r="T91" s="144"/>
    </row>
    <row r="92" spans="2:20" s="30" customFormat="1" ht="12" customHeight="1">
      <c r="B92" s="198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200"/>
      <c r="O92" s="156"/>
      <c r="P92" s="157"/>
      <c r="Q92" s="157"/>
      <c r="R92" s="157"/>
      <c r="S92" s="157"/>
      <c r="T92" s="144"/>
    </row>
    <row r="93" spans="2:20" s="30" customFormat="1" ht="12" customHeight="1">
      <c r="B93" s="198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200"/>
      <c r="O93" s="156"/>
      <c r="P93" s="157"/>
      <c r="Q93" s="157"/>
      <c r="R93" s="157"/>
      <c r="S93" s="157"/>
      <c r="T93" s="144"/>
    </row>
    <row r="94" spans="2:20" s="30" customFormat="1" ht="12" customHeight="1">
      <c r="B94" s="198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200"/>
      <c r="O94" s="156"/>
      <c r="P94" s="157"/>
      <c r="Q94" s="157"/>
      <c r="R94" s="157"/>
      <c r="S94" s="157"/>
      <c r="T94" s="144"/>
    </row>
    <row r="95" spans="2:20" s="30" customFormat="1" ht="12" customHeight="1">
      <c r="B95" s="198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200"/>
      <c r="O95" s="156"/>
      <c r="P95" s="157"/>
      <c r="Q95" s="157"/>
      <c r="R95" s="157"/>
      <c r="S95" s="157"/>
      <c r="T95" s="144"/>
    </row>
    <row r="96" spans="2:20" s="30" customFormat="1" ht="12" customHeight="1">
      <c r="B96" s="198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200"/>
      <c r="O96" s="156"/>
      <c r="P96" s="157"/>
      <c r="Q96" s="157"/>
      <c r="R96" s="157"/>
      <c r="S96" s="157"/>
      <c r="T96" s="144"/>
    </row>
    <row r="97" spans="2:20" s="30" customFormat="1" ht="12" customHeight="1">
      <c r="B97" s="198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200"/>
      <c r="O97" s="156"/>
      <c r="P97" s="157"/>
      <c r="Q97" s="157"/>
      <c r="R97" s="157"/>
      <c r="S97" s="157"/>
      <c r="T97" s="144"/>
    </row>
    <row r="98" spans="2:20" s="30" customFormat="1" ht="12" customHeight="1">
      <c r="B98" s="198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200"/>
      <c r="O98" s="156"/>
      <c r="P98" s="157"/>
      <c r="Q98" s="157"/>
      <c r="R98" s="157"/>
      <c r="S98" s="157"/>
      <c r="T98" s="144"/>
    </row>
    <row r="99" spans="2:20" s="30" customFormat="1" ht="12" customHeight="1">
      <c r="B99" s="198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200"/>
      <c r="O99" s="156"/>
      <c r="P99" s="157"/>
      <c r="Q99" s="157"/>
      <c r="R99" s="157"/>
      <c r="S99" s="157"/>
      <c r="T99" s="144"/>
    </row>
    <row r="100" spans="2:20" s="30" customFormat="1" ht="12" customHeight="1">
      <c r="B100" s="236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8"/>
      <c r="O100" s="156"/>
      <c r="P100" s="157"/>
      <c r="Q100" s="157"/>
      <c r="R100" s="157"/>
      <c r="S100" s="157"/>
      <c r="T100" s="144"/>
    </row>
  </sheetData>
  <sheetProtection/>
  <mergeCells count="132">
    <mergeCell ref="B47:N47"/>
    <mergeCell ref="B87:N87"/>
    <mergeCell ref="B88:N88"/>
    <mergeCell ref="B89:N89"/>
    <mergeCell ref="H76:I76"/>
    <mergeCell ref="J61:J66"/>
    <mergeCell ref="K66:N66"/>
    <mergeCell ref="H75:I75"/>
    <mergeCell ref="K60:L60"/>
    <mergeCell ref="K65:N65"/>
    <mergeCell ref="B22:B26"/>
    <mergeCell ref="B54:N54"/>
    <mergeCell ref="J56:L56"/>
    <mergeCell ref="M41:N41"/>
    <mergeCell ref="E40:F40"/>
    <mergeCell ref="K58:L58"/>
    <mergeCell ref="I40:J40"/>
    <mergeCell ref="I39:J39"/>
    <mergeCell ref="B49:N49"/>
    <mergeCell ref="F22:H22"/>
    <mergeCell ref="C3:D3"/>
    <mergeCell ref="K82:L82"/>
    <mergeCell ref="C41:D41"/>
    <mergeCell ref="E41:F41"/>
    <mergeCell ref="G41:H41"/>
    <mergeCell ref="I41:J41"/>
    <mergeCell ref="B81:C81"/>
    <mergeCell ref="E79:F79"/>
    <mergeCell ref="E78:F78"/>
    <mergeCell ref="E75:F75"/>
    <mergeCell ref="B99:N99"/>
    <mergeCell ref="K75:L75"/>
    <mergeCell ref="K76:L76"/>
    <mergeCell ref="E80:F80"/>
    <mergeCell ref="H81:I81"/>
    <mergeCell ref="B79:C79"/>
    <mergeCell ref="K80:L80"/>
    <mergeCell ref="H80:I80"/>
    <mergeCell ref="B94:N94"/>
    <mergeCell ref="B86:N86"/>
    <mergeCell ref="B96:N96"/>
    <mergeCell ref="B100:N100"/>
    <mergeCell ref="E76:F76"/>
    <mergeCell ref="K77:L77"/>
    <mergeCell ref="K78:L78"/>
    <mergeCell ref="K79:L79"/>
    <mergeCell ref="B91:N91"/>
    <mergeCell ref="H82:I82"/>
    <mergeCell ref="E81:F81"/>
    <mergeCell ref="E77:F77"/>
    <mergeCell ref="B98:N98"/>
    <mergeCell ref="K36:L36"/>
    <mergeCell ref="E35:F35"/>
    <mergeCell ref="E36:F36"/>
    <mergeCell ref="C38:D38"/>
    <mergeCell ref="C37:D37"/>
    <mergeCell ref="E39:F39"/>
    <mergeCell ref="G39:H39"/>
    <mergeCell ref="G36:H36"/>
    <mergeCell ref="B93:N93"/>
    <mergeCell ref="F23:H23"/>
    <mergeCell ref="L22:N22"/>
    <mergeCell ref="F24:H24"/>
    <mergeCell ref="F25:H25"/>
    <mergeCell ref="L25:N25"/>
    <mergeCell ref="L23:N23"/>
    <mergeCell ref="L24:N24"/>
    <mergeCell ref="M36:N36"/>
    <mergeCell ref="F26:H26"/>
    <mergeCell ref="I37:J37"/>
    <mergeCell ref="I35:J35"/>
    <mergeCell ref="K35:L35"/>
    <mergeCell ref="M35:N35"/>
    <mergeCell ref="L26:N26"/>
    <mergeCell ref="G35:H35"/>
    <mergeCell ref="E37:F37"/>
    <mergeCell ref="K37:L37"/>
    <mergeCell ref="G37:H37"/>
    <mergeCell ref="C40:D40"/>
    <mergeCell ref="G38:H38"/>
    <mergeCell ref="B35:B41"/>
    <mergeCell ref="I36:J36"/>
    <mergeCell ref="B48:N48"/>
    <mergeCell ref="M38:N38"/>
    <mergeCell ref="M37:N37"/>
    <mergeCell ref="C35:D35"/>
    <mergeCell ref="K38:L38"/>
    <mergeCell ref="B45:N45"/>
    <mergeCell ref="B43:N43"/>
    <mergeCell ref="C39:D39"/>
    <mergeCell ref="K40:L40"/>
    <mergeCell ref="E38:F38"/>
    <mergeCell ref="K41:L41"/>
    <mergeCell ref="B44:N44"/>
    <mergeCell ref="M39:N39"/>
    <mergeCell ref="I38:J38"/>
    <mergeCell ref="C36:D36"/>
    <mergeCell ref="G40:H40"/>
    <mergeCell ref="M40:N40"/>
    <mergeCell ref="K39:L39"/>
    <mergeCell ref="B78:C78"/>
    <mergeCell ref="B52:N52"/>
    <mergeCell ref="B75:C75"/>
    <mergeCell ref="M60:N60"/>
    <mergeCell ref="K61:N61"/>
    <mergeCell ref="B50:N50"/>
    <mergeCell ref="M57:N57"/>
    <mergeCell ref="K63:N63"/>
    <mergeCell ref="K57:L57"/>
    <mergeCell ref="K59:L59"/>
    <mergeCell ref="B46:N46"/>
    <mergeCell ref="B51:N51"/>
    <mergeCell ref="B53:N53"/>
    <mergeCell ref="M56:N56"/>
    <mergeCell ref="M58:N58"/>
    <mergeCell ref="M59:N59"/>
    <mergeCell ref="B92:N92"/>
    <mergeCell ref="B85:N85"/>
    <mergeCell ref="B82:C82"/>
    <mergeCell ref="H79:I79"/>
    <mergeCell ref="B80:C80"/>
    <mergeCell ref="K81:L81"/>
    <mergeCell ref="K62:N62"/>
    <mergeCell ref="B97:N97"/>
    <mergeCell ref="B95:N95"/>
    <mergeCell ref="E82:F82"/>
    <mergeCell ref="H77:I77"/>
    <mergeCell ref="H78:I78"/>
    <mergeCell ref="B76:C76"/>
    <mergeCell ref="B90:N90"/>
    <mergeCell ref="K64:N64"/>
    <mergeCell ref="B77:C77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2022-09-06T04:33:24Z</cp:lastPrinted>
  <dcterms:created xsi:type="dcterms:W3CDTF">2015-02-04T05:26:32Z</dcterms:created>
  <dcterms:modified xsi:type="dcterms:W3CDTF">2024-02-27T04:01:34Z</dcterms:modified>
  <cp:category/>
  <cp:version/>
  <cp:contentType/>
  <cp:contentStatus/>
</cp:coreProperties>
</file>