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32767" windowHeight="41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<sst xmlns="http://schemas.openxmlformats.org/spreadsheetml/2006/main" count="231" uniqueCount="209">
  <si>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</si>
  <si>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</si>
  <si>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</si>
  <si>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</si>
  <si>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</si>
  <si>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</si>
  <si>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</si>
  <si>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</si>
  <si>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</si>
  <si>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</si>
  <si>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</si>
  <si>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</si>
  <si>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</si>
  <si>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</si>
  <si>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</si>
  <si>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</si>
  <si>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</si>
  <si>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</si>
  <si>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</si>
  <si>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</si>
  <si>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</si>
  <si>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</si>
  <si>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</si>
  <si>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</si>
  <si>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</si>
  <si>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</si>
  <si>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</si>
  <si>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</si>
  <si>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</si>
  <si>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</si>
  <si>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</si>
  <si>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</si>
  <si>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</si>
  <si>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</si>
  <si>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</si>
  <si>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</si>
  <si>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</si>
  <si>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</si>
  <si>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</si>
  <si>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</si>
  <si>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</si>
  <si>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</si>
  <si>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</si>
  <si>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</si>
  <si>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</si>
  <si>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</si>
  <si>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</si>
  <si>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</si>
  <si>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</si>
  <si>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</si>
  <si>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</si>
  <si>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</si>
  <si>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</si>
  <si>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</si>
  <si>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</si>
  <si>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</si>
  <si>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</si>
  <si>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</si>
  <si>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</si>
  <si>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</si>
  <si>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</si>
  <si>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</si>
  <si>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</si>
  <si>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</si>
  <si>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</si>
  <si>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</si>
  <si>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</si>
  <si>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</si>
  <si>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</si>
  <si>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</si>
  <si>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</si>
  <si>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</si>
  <si>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</si>
  <si>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</si>
  <si>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</si>
  <si>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</si>
  <si>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</si>
  <si>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</si>
  <si>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</si>
  <si>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</si>
  <si>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</si>
  <si>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</si>
  <si>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</si>
  <si>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</si>
  <si>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</si>
  <si>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</si>
  <si>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</si>
  <si>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</si>
  <si>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</si>
  <si>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</si>
  <si>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</si>
  <si>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</si>
  <si>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</si>
  <si>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</si>
  <si>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</si>
  <si>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</si>
  <si>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</si>
  <si>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</si>
  <si>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</si>
  <si>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</si>
  <si>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</si>
  <si>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</si>
  <si>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</si>
  <si>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</si>
  <si>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</si>
  <si>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</si>
  <si>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</si>
  <si>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</si>
  <si>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</si>
  <si>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</si>
  <si>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</si>
  <si>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</si>
  <si>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</si>
  <si>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</si>
  <si>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</si>
  <si>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</si>
  <si>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</si>
  <si>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</si>
  <si>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</si>
  <si>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</si>
  <si>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</si>
  <si>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</si>
  <si>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</si>
  <si>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</si>
  <si>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</si>
  <si>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</si>
  <si>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</si>
  <si>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</si>
  <si>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</si>
  <si>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</si>
  <si>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</si>
  <si>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</si>
  <si>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</si>
  <si>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</si>
  <si>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</si>
  <si>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</si>
  <si>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</si>
  <si>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</si>
  <si>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</si>
  <si>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</si>
  <si>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</si>
  <si>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</si>
  <si>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</si>
  <si>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</si>
  <si>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</si>
  <si>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</si>
  <si>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</si>
  <si>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</si>
  <si>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</si>
  <si>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</si>
  <si>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</si>
  <si>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</si>
  <si>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</si>
  <si>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</si>
  <si>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</si>
  <si>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</si>
  <si>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</si>
  <si>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</si>
  <si>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</si>
  <si>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</si>
  <si>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</si>
  <si>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</si>
  <si>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</si>
  <si>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</si>
  <si>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</si>
  <si>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</si>
  <si>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</si>
  <si>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</si>
  <si>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</si>
  <si>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</si>
  <si>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</si>
  <si>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</si>
  <si>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</si>
  <si>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</si>
  <si>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</si>
  <si>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</si>
  <si>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</si>
  <si>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</si>
  <si>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</si>
  <si>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</si>
  <si>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</si>
  <si>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</si>
  <si>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</si>
  <si>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</si>
  <si>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</si>
  <si>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</si>
  <si>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</si>
  <si>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</si>
  <si>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</si>
  <si>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</si>
  <si>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3</t>
  </si>
  <si>
    <t>KAMP</t>
  </si>
  <si>
    <t>월령으로 인한 방풍막 해제</t>
  </si>
  <si>
    <t>SITE-KAMP</t>
  </si>
  <si>
    <t>SITE SEEING: 0.00 / 0.00 / 0.00</t>
  </si>
  <si>
    <t>돔 외부카메라 이상</t>
  </si>
  <si>
    <t>김부진</t>
  </si>
  <si>
    <t>PROG 4</t>
  </si>
  <si>
    <t>SE</t>
  </si>
  <si>
    <t>20s/43k 20s/25k 30s/26k 45s/26k</t>
  </si>
  <si>
    <t>25s/28k 33s/27k 44s/26k 60s/25k</t>
  </si>
  <si>
    <t>Z_055490-055492</t>
  </si>
  <si>
    <t>S_055507:T</t>
  </si>
  <si>
    <t>S_055528:T</t>
  </si>
  <si>
    <t xml:space="preserve"> [21:57]구름과 고습으로 중단후 대기</t>
  </si>
  <si>
    <t>SE</t>
  </si>
  <si>
    <t xml:space="preserve"> [02:07]계속된 안개 및 고습으로 마무리함.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</si>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</sst>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>
        <color indexed="63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1" xfId="0" applyNumberFormat="1" applyFont="1" applyFill="1" applyBorder="1" applyAlignment="1">
      <alignment horizontal="center" vertical="center"/>
    </xf>
    <xf numFmtId="20" fontId="5" fillId="34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3" fontId="91" fillId="40" borderId="74" xfId="0" applyNumberFormat="1" applyFont="1" applyFill="1" applyBorder="1" applyAlignment="1">
      <alignment horizontal="center" vertical="center"/>
    </xf>
    <xf numFmtId="183" fontId="91" fillId="34" borderId="18" xfId="0" applyNumberFormat="1" applyFont="1" applyFill="1" applyBorder="1" applyAlignment="1">
      <alignment horizontal="center" vertical="center"/>
    </xf>
    <xf numFmtId="184" fontId="91" fillId="34" borderId="18" xfId="0" applyNumberFormat="1" applyFont="1" applyFill="1" applyBorder="1" applyAlignment="1">
      <alignment horizontal="center" vertical="center"/>
    </xf>
    <xf numFmtId="0" fontId="91" fillId="34" borderId="17" xfId="0" applyFont="1" applyFill="1" applyBorder="1" applyAlignment="1">
      <alignment horizontal="center" vertical="center"/>
    </xf>
    <xf numFmtId="1" fontId="91" fillId="38" borderId="18" xfId="0" applyNumberFormat="1" applyFont="1" applyFill="1" applyBorder="1" applyAlignment="1">
      <alignment horizontal="center" vertical="center"/>
    </xf>
    <xf numFmtId="183" fontId="91" fillId="34" borderId="31" xfId="0" applyNumberFormat="1" applyFont="1" applyFill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93" fontId="96" fillId="34" borderId="28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100" fillId="0" borderId="42" xfId="0" applyFont="1" applyBorder="1" applyAlignment="1">
      <alignment horizontal="center" vertical="center" wrapText="1"/>
    </xf>
    <xf numFmtId="0" fontId="104" fillId="41" borderId="75" xfId="33" applyNumberFormat="1" applyFont="1" applyFill="1" applyBorder="1" applyAlignment="1">
      <alignment horizontal="left" vertical="center"/>
      <protection/>
    </xf>
    <xf numFmtId="0" fontId="104" fillId="41" borderId="0" xfId="33" applyNumberFormat="1" applyFont="1" applyFill="1" applyBorder="1" applyAlignment="1">
      <alignment horizontal="left" vertical="center"/>
      <protection/>
    </xf>
    <xf numFmtId="0" fontId="104" fillId="41" borderId="76" xfId="33" applyNumberFormat="1" applyFont="1" applyFill="1" applyBorder="1" applyAlignment="1">
      <alignment horizontal="left" vertical="center"/>
      <protection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2" fillId="0" borderId="82" xfId="0" applyFont="1" applyBorder="1" applyAlignment="1">
      <alignment horizontal="center" vertical="center"/>
    </xf>
    <xf numFmtId="0" fontId="92" fillId="0" borderId="83" xfId="0" applyFont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0" fontId="96" fillId="6" borderId="91" xfId="0" applyFont="1" applyFill="1" applyBorder="1" applyAlignment="1">
      <alignment horizontal="center" vertical="center"/>
    </xf>
    <xf numFmtId="0" fontId="96" fillId="0" borderId="77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2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 wrapText="1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100" fillId="0" borderId="93" xfId="0" applyFont="1" applyBorder="1" applyAlignment="1">
      <alignment horizontal="center" vertical="center" wrapText="1"/>
    </xf>
    <xf numFmtId="14" fontId="22" fillId="0" borderId="88" xfId="0" applyNumberFormat="1" applyFont="1" applyBorder="1" applyAlignment="1">
      <alignment horizontal="left" vertical="center"/>
    </xf>
    <xf numFmtId="0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0" fontId="91" fillId="41" borderId="75" xfId="33" applyNumberFormat="1" applyFont="1" applyFill="1" applyBorder="1" applyAlignment="1">
      <alignment horizontal="left" vertical="center"/>
      <protection/>
    </xf>
    <xf numFmtId="0" fontId="91" fillId="41" borderId="0" xfId="33" applyNumberFormat="1" applyFont="1" applyFill="1" applyBorder="1" applyAlignment="1">
      <alignment horizontal="left" vertical="center"/>
      <protection/>
    </xf>
    <xf numFmtId="0" fontId="91" fillId="41" borderId="76" xfId="33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107" fillId="42" borderId="30" xfId="0" applyNumberFormat="1" applyFont="1" applyFill="1" applyBorder="1" applyAlignment="1">
      <alignment vertical="center" wrapText="1"/>
    </xf>
    <xf numFmtId="0" fontId="107" fillId="42" borderId="17" xfId="0" applyNumberFormat="1" applyFont="1" applyFill="1" applyBorder="1" applyAlignment="1">
      <alignment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100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100" fillId="0" borderId="102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79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0" fillId="0" borderId="103" xfId="0" applyFont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 vertical="center" wrapText="1"/>
    </xf>
    <xf numFmtId="0" fontId="96" fillId="0" borderId="100" xfId="0" applyFont="1" applyFill="1" applyBorder="1" applyAlignment="1">
      <alignment horizontal="center" vertical="center" wrapText="1"/>
    </xf>
    <xf numFmtId="0" fontId="96" fillId="0" borderId="104" xfId="0" applyFont="1" applyFill="1" applyBorder="1" applyAlignment="1">
      <alignment horizontal="center" vertical="center" wrapText="1"/>
    </xf>
    <xf numFmtId="0" fontId="99" fillId="0" borderId="105" xfId="0" applyFont="1" applyBorder="1" applyAlignment="1">
      <alignment horizontal="center" vertical="center"/>
    </xf>
    <xf numFmtId="0" fontId="99" fillId="0" borderId="106" xfId="0" applyFont="1" applyBorder="1" applyAlignment="1">
      <alignment horizontal="center" vertical="center"/>
    </xf>
    <xf numFmtId="49" fontId="91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Q34" sqref="Q34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2">
        <v>45299</v>
      </c>
      <c r="D3" s="24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48.12206572769952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196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0.7854166666666668</v>
      </c>
      <c r="D9" s="174">
        <v>1.88</v>
      </c>
      <c r="E9" s="174">
        <v>18</v>
      </c>
      <c r="F9" s="174">
        <v>37</v>
      </c>
      <c r="G9" s="175" t="s">
        <v>198</v>
      </c>
      <c r="H9" s="174">
        <v>2.5</v>
      </c>
      <c r="I9" s="176">
        <v>6.2</v>
      </c>
      <c r="J9" s="177">
        <v>1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92">
        <v>0.9375</v>
      </c>
      <c r="D10" s="195"/>
      <c r="E10" s="195">
        <v>10.7</v>
      </c>
      <c r="F10" s="195">
        <v>86</v>
      </c>
      <c r="G10" s="196" t="s">
        <v>205</v>
      </c>
      <c r="H10" s="195">
        <v>5</v>
      </c>
      <c r="I10" s="5"/>
      <c r="J10" s="197">
        <v>4</v>
      </c>
      <c r="K10" s="5"/>
      <c r="L10" s="23">
        <v>4</v>
      </c>
      <c r="M10" s="184" t="s">
        <v>32</v>
      </c>
      <c r="N10" s="185" t="s">
        <v>87</v>
      </c>
      <c r="O10" s="186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7" t="s">
        <v>84</v>
      </c>
      <c r="C11" s="192">
        <v>0.08333333333333333</v>
      </c>
      <c r="D11" s="195"/>
      <c r="E11" s="195">
        <v>9.6</v>
      </c>
      <c r="F11" s="195">
        <v>88</v>
      </c>
      <c r="G11" s="196" t="s">
        <v>205</v>
      </c>
      <c r="H11" s="195">
        <v>2.6</v>
      </c>
      <c r="I11" s="5"/>
      <c r="J11" s="197">
        <v>4</v>
      </c>
      <c r="K11" s="5"/>
      <c r="L11" s="23">
        <v>8</v>
      </c>
      <c r="M11" s="184" t="s">
        <v>3</v>
      </c>
      <c r="N11" s="185"/>
      <c r="O11" s="186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23.297916666666666</v>
      </c>
      <c r="D12" s="18">
        <f>AVERAGE(D9:D11)</f>
        <v>1.88</v>
      </c>
      <c r="E12" s="18">
        <f>AVERAGE(E9:E11)</f>
        <v>12.766666666666666</v>
      </c>
      <c r="F12" s="19">
        <f>AVERAGE(F9:F11)</f>
        <v>70.33333333333333</v>
      </c>
      <c r="G12" s="5"/>
      <c r="H12" s="20">
        <f>AVERAGE(H9:H11)</f>
        <v>3.3666666666666667</v>
      </c>
      <c r="I12" s="5"/>
      <c r="J12" s="21">
        <f>AVERAGE(J9:J11)</f>
        <v>3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190</v>
      </c>
      <c r="G15" s="23" t="s">
        <v>197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157</v>
      </c>
      <c r="F16" s="141" t="s">
        <v>193</v>
      </c>
      <c r="G16" s="141" t="s">
        <v>180</v>
      </c>
      <c r="H16" s="141"/>
      <c r="I16" s="141"/>
      <c r="J16" s="141"/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0.720138888888889</v>
      </c>
      <c r="D17" s="138">
        <v>0.7222222222222222</v>
      </c>
      <c r="E17" s="192">
        <v>0.7729166666666667</v>
      </c>
      <c r="F17" s="192">
        <v>0.7930555555555556</v>
      </c>
      <c r="G17" s="192">
        <v>0.08333333333333333</v>
      </c>
      <c r="H17" s="191"/>
      <c r="I17" s="191"/>
      <c r="J17" s="191"/>
      <c r="K17" s="191"/>
      <c r="L17" s="191"/>
      <c r="M17" s="191"/>
      <c r="N17" s="192">
        <v>0.08819444444444445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55462</v>
      </c>
      <c r="D18" s="140">
        <f>C18+1</f>
        <v>55463</v>
      </c>
      <c r="E18" s="140">
        <f>D19+1</f>
        <v>55476</v>
      </c>
      <c r="F18" s="140">
        <f>E19+1</f>
        <v>55489</v>
      </c>
      <c r="G18" s="140">
        <f>F19+1</f>
        <v>55566</v>
      </c>
      <c r="H18" s="140"/>
      <c r="I18" s="140"/>
      <c r="J18" s="140"/>
      <c r="K18" s="140"/>
      <c r="L18" s="140"/>
      <c r="M18" s="140"/>
      <c r="N18" s="140">
        <f>MAX(C18:M19)+1</f>
        <v>55571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2"/>
      <c r="D19" s="139">
        <v>55475</v>
      </c>
      <c r="E19" s="139">
        <v>55488</v>
      </c>
      <c r="F19" s="139">
        <v>55565</v>
      </c>
      <c r="G19" s="139">
        <v>55570</v>
      </c>
      <c r="H19" s="139"/>
      <c r="I19" s="139"/>
      <c r="J19" s="139"/>
      <c r="K19" s="139"/>
      <c r="L19" s="139"/>
      <c r="M19" s="139"/>
      <c r="N19" s="183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0" ref="D20:M20">IF(ISNUMBER(D18),D19-D18+1,"")</f>
        <v>13</v>
      </c>
      <c r="E20" s="125">
        <f t="shared" si="0"/>
        <v>13</v>
      </c>
      <c r="F20" s="126">
        <f t="shared" si="0"/>
        <v>77</v>
      </c>
      <c r="G20" s="126">
        <f t="shared" si="0"/>
        <v>5</v>
      </c>
      <c r="H20" s="126">
        <f t="shared" si="0"/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22" t="s">
        <v>82</v>
      </c>
      <c r="C22" s="103" t="s">
        <v>83</v>
      </c>
      <c r="D22" s="104" t="s">
        <v>84</v>
      </c>
      <c r="E22" s="105" t="s">
        <v>85</v>
      </c>
      <c r="F22" s="254" t="s">
        <v>188</v>
      </c>
      <c r="G22" s="255"/>
      <c r="H22" s="256"/>
      <c r="I22" s="117" t="s">
        <v>83</v>
      </c>
      <c r="J22" s="104" t="s">
        <v>84</v>
      </c>
      <c r="K22" s="104" t="s">
        <v>85</v>
      </c>
      <c r="L22" s="254" t="s">
        <v>142</v>
      </c>
      <c r="M22" s="255"/>
      <c r="N22" s="256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23"/>
      <c r="C23" s="140">
        <f>D18+5</f>
        <v>55468</v>
      </c>
      <c r="D23" s="140">
        <f>C23+3</f>
        <v>55471</v>
      </c>
      <c r="E23" s="171" t="s">
        <v>170</v>
      </c>
      <c r="F23" s="235" t="s">
        <v>199</v>
      </c>
      <c r="G23" s="236"/>
      <c r="H23" s="237"/>
      <c r="I23" s="140"/>
      <c r="J23" s="140"/>
      <c r="K23" s="171" t="s">
        <v>176</v>
      </c>
      <c r="L23" s="235" t="s">
        <v>177</v>
      </c>
      <c r="M23" s="236"/>
      <c r="N23" s="237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23"/>
      <c r="C24" s="172"/>
      <c r="D24" s="172"/>
      <c r="E24" s="173" t="s">
        <v>171</v>
      </c>
      <c r="F24" s="235" t="s">
        <v>177</v>
      </c>
      <c r="G24" s="236"/>
      <c r="H24" s="237"/>
      <c r="I24" s="172"/>
      <c r="J24" s="172"/>
      <c r="K24" s="178" t="s">
        <v>172</v>
      </c>
      <c r="L24" s="235" t="s">
        <v>177</v>
      </c>
      <c r="M24" s="236"/>
      <c r="N24" s="237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23"/>
      <c r="C25" s="140">
        <f>D23+1</f>
        <v>55472</v>
      </c>
      <c r="D25" s="140">
        <f>C25+3</f>
        <v>55475</v>
      </c>
      <c r="E25" s="171" t="s">
        <v>172</v>
      </c>
      <c r="F25" s="235" t="s">
        <v>200</v>
      </c>
      <c r="G25" s="236"/>
      <c r="H25" s="237"/>
      <c r="I25" s="140"/>
      <c r="J25" s="140"/>
      <c r="K25" s="171" t="s">
        <v>171</v>
      </c>
      <c r="L25" s="235" t="s">
        <v>177</v>
      </c>
      <c r="M25" s="236"/>
      <c r="N25" s="237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24"/>
      <c r="C26" s="140"/>
      <c r="D26" s="140"/>
      <c r="E26" s="171" t="s">
        <v>176</v>
      </c>
      <c r="F26" s="235" t="s">
        <v>177</v>
      </c>
      <c r="G26" s="236"/>
      <c r="H26" s="237"/>
      <c r="I26" s="140"/>
      <c r="J26" s="140"/>
      <c r="K26" s="171" t="s">
        <v>170</v>
      </c>
      <c r="L26" s="235" t="s">
        <v>177</v>
      </c>
      <c r="M26" s="236"/>
      <c r="N26" s="237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79" t="s">
        <v>15</v>
      </c>
      <c r="D29" s="74" t="s">
        <v>158</v>
      </c>
      <c r="E29" s="74" t="s">
        <v>159</v>
      </c>
      <c r="F29" s="74" t="s">
        <v>191</v>
      </c>
      <c r="G29" s="74" t="s">
        <v>169</v>
      </c>
      <c r="H29" s="74" t="s">
        <v>207</v>
      </c>
      <c r="I29" s="74" t="s">
        <v>157</v>
      </c>
      <c r="J29" s="74" t="s">
        <v>208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/>
      <c r="E30" s="167"/>
      <c r="F30" s="168"/>
      <c r="G30" s="167"/>
      <c r="H30" s="167"/>
      <c r="I30" s="167"/>
      <c r="J30" s="167"/>
      <c r="K30" s="167">
        <v>0.27499999999999997</v>
      </c>
      <c r="L30" s="167"/>
      <c r="M30" s="107">
        <f>SUM(C30:L30)</f>
        <v>0.27499999999999997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8"/>
      <c r="E31" s="188"/>
      <c r="F31" s="198">
        <v>0.27499999999999997</v>
      </c>
      <c r="G31" s="190"/>
      <c r="H31" s="190"/>
      <c r="I31" s="194">
        <v>0.020833333333333332</v>
      </c>
      <c r="J31" s="188"/>
      <c r="K31" s="188"/>
      <c r="L31" s="189"/>
      <c r="M31" s="109">
        <f>SUM(C31:L31)</f>
        <v>0.2958333333333333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93">
        <v>0.15347222222222223</v>
      </c>
      <c r="G32" s="169"/>
      <c r="H32" s="169"/>
      <c r="I32" s="169"/>
      <c r="J32" s="169"/>
      <c r="K32" s="169"/>
      <c r="L32" s="170"/>
      <c r="M32" s="111">
        <f>SUM(C32:L32)</f>
        <v>0.15347222222222223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70" t="s">
        <v>161</v>
      </c>
      <c r="C35" s="264" t="s">
        <v>201</v>
      </c>
      <c r="D35" s="265"/>
      <c r="E35" s="231" t="s">
        <v>202</v>
      </c>
      <c r="F35" s="232"/>
      <c r="G35" s="231" t="s">
        <v>203</v>
      </c>
      <c r="H35" s="232"/>
      <c r="I35" s="231"/>
      <c r="J35" s="232"/>
      <c r="K35" s="231"/>
      <c r="L35" s="232"/>
      <c r="M35" s="231"/>
      <c r="N35" s="232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71"/>
      <c r="C36" s="231"/>
      <c r="D36" s="232"/>
      <c r="E36" s="231"/>
      <c r="F36" s="232"/>
      <c r="G36" s="231"/>
      <c r="H36" s="232"/>
      <c r="I36" s="231"/>
      <c r="J36" s="232"/>
      <c r="K36" s="231"/>
      <c r="L36" s="232"/>
      <c r="M36" s="231"/>
      <c r="N36" s="232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71"/>
      <c r="C37" s="231"/>
      <c r="D37" s="232"/>
      <c r="E37" s="231"/>
      <c r="F37" s="232"/>
      <c r="G37" s="231"/>
      <c r="H37" s="232"/>
      <c r="I37" s="231"/>
      <c r="J37" s="232"/>
      <c r="K37" s="231"/>
      <c r="L37" s="232"/>
      <c r="M37" s="231"/>
      <c r="N37" s="232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71"/>
      <c r="C38" s="231"/>
      <c r="D38" s="232"/>
      <c r="E38" s="231"/>
      <c r="F38" s="232"/>
      <c r="G38" s="231"/>
      <c r="H38" s="232"/>
      <c r="I38" s="231"/>
      <c r="J38" s="232"/>
      <c r="K38" s="231"/>
      <c r="L38" s="232"/>
      <c r="M38" s="231"/>
      <c r="N38" s="232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71"/>
      <c r="C39" s="231"/>
      <c r="D39" s="232"/>
      <c r="E39" s="231"/>
      <c r="F39" s="232"/>
      <c r="G39" s="231"/>
      <c r="H39" s="232"/>
      <c r="I39" s="231"/>
      <c r="J39" s="232"/>
      <c r="K39" s="231"/>
      <c r="L39" s="232"/>
      <c r="M39" s="231"/>
      <c r="N39" s="232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71"/>
      <c r="C40" s="231"/>
      <c r="D40" s="232"/>
      <c r="E40" s="231"/>
      <c r="F40" s="232"/>
      <c r="G40" s="231"/>
      <c r="H40" s="232"/>
      <c r="I40" s="231"/>
      <c r="J40" s="232"/>
      <c r="K40" s="231"/>
      <c r="L40" s="232"/>
      <c r="M40" s="231"/>
      <c r="N40" s="232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72"/>
      <c r="C41" s="245"/>
      <c r="D41" s="246"/>
      <c r="E41" s="245"/>
      <c r="F41" s="246"/>
      <c r="G41" s="245"/>
      <c r="H41" s="246"/>
      <c r="I41" s="245"/>
      <c r="J41" s="246"/>
      <c r="K41" s="245"/>
      <c r="L41" s="246"/>
      <c r="M41" s="231"/>
      <c r="N41" s="232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60" t="s">
        <v>149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61" t="s">
        <v>194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3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57" t="s">
        <v>204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9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57" t="s">
        <v>206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9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1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25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28" t="s">
        <v>53</v>
      </c>
      <c r="K56" s="229"/>
      <c r="L56" s="230"/>
      <c r="M56" s="277" t="s">
        <v>54</v>
      </c>
      <c r="N56" s="278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-150.979</v>
      </c>
      <c r="D57" s="199">
        <v>-152.906</v>
      </c>
      <c r="E57" s="60" t="s">
        <v>55</v>
      </c>
      <c r="F57" s="123">
        <v>22.3</v>
      </c>
      <c r="G57" s="199">
        <v>21.4</v>
      </c>
      <c r="H57" s="133" t="s">
        <v>173</v>
      </c>
      <c r="I57" s="129">
        <v>0</v>
      </c>
      <c r="J57" s="34" t="s">
        <v>151</v>
      </c>
      <c r="K57" s="233" t="s">
        <v>163</v>
      </c>
      <c r="L57" s="234"/>
      <c r="M57" s="233" t="s">
        <v>164</v>
      </c>
      <c r="N57" s="238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-133.013</v>
      </c>
      <c r="D58" s="199">
        <v>-136.839</v>
      </c>
      <c r="E58" s="61" t="s">
        <v>141</v>
      </c>
      <c r="F58" s="129">
        <v>23</v>
      </c>
      <c r="G58" s="200">
        <v>33</v>
      </c>
      <c r="H58" s="133" t="s">
        <v>154</v>
      </c>
      <c r="I58" s="129">
        <v>0</v>
      </c>
      <c r="J58" s="34" t="s">
        <v>152</v>
      </c>
      <c r="K58" s="233" t="s">
        <v>163</v>
      </c>
      <c r="L58" s="234"/>
      <c r="M58" s="233" t="s">
        <v>164</v>
      </c>
      <c r="N58" s="238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-204.963</v>
      </c>
      <c r="D59" s="199">
        <v>-205.402</v>
      </c>
      <c r="E59" s="61" t="s">
        <v>137</v>
      </c>
      <c r="F59" s="130">
        <v>0</v>
      </c>
      <c r="G59" s="201">
        <v>0</v>
      </c>
      <c r="H59" s="133" t="s">
        <v>140</v>
      </c>
      <c r="I59" s="129">
        <v>0</v>
      </c>
      <c r="J59" s="35" t="s">
        <v>81</v>
      </c>
      <c r="K59" s="233" t="s">
        <v>165</v>
      </c>
      <c r="L59" s="234"/>
      <c r="M59" s="233" t="s">
        <v>166</v>
      </c>
      <c r="N59" s="238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-111.556</v>
      </c>
      <c r="D60" s="199">
        <v>-113.327</v>
      </c>
      <c r="E60" s="61" t="s">
        <v>135</v>
      </c>
      <c r="F60" s="130">
        <v>50</v>
      </c>
      <c r="G60" s="201">
        <v>50</v>
      </c>
      <c r="H60" s="133" t="s">
        <v>79</v>
      </c>
      <c r="I60" s="129">
        <v>3</v>
      </c>
      <c r="J60" s="34" t="s">
        <v>56</v>
      </c>
      <c r="K60" s="233" t="s">
        <v>165</v>
      </c>
      <c r="L60" s="234"/>
      <c r="M60" s="233" t="s">
        <v>167</v>
      </c>
      <c r="N60" s="238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27.661</v>
      </c>
      <c r="D61" s="199">
        <v>25.687</v>
      </c>
      <c r="E61" s="61" t="s">
        <v>136</v>
      </c>
      <c r="F61" s="130">
        <v>50</v>
      </c>
      <c r="G61" s="201">
        <v>50</v>
      </c>
      <c r="H61" s="134" t="s">
        <v>58</v>
      </c>
      <c r="I61" s="129">
        <v>0</v>
      </c>
      <c r="J61" s="215" t="s">
        <v>59</v>
      </c>
      <c r="K61" s="274"/>
      <c r="L61" s="275"/>
      <c r="M61" s="275"/>
      <c r="N61" s="276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32.751</v>
      </c>
      <c r="D62" s="199">
        <v>30.17</v>
      </c>
      <c r="E62" s="61" t="s">
        <v>138</v>
      </c>
      <c r="F62" s="130">
        <v>225</v>
      </c>
      <c r="G62" s="201">
        <v>225</v>
      </c>
      <c r="H62" s="134" t="s">
        <v>61</v>
      </c>
      <c r="I62" s="129">
        <v>0</v>
      </c>
      <c r="J62" s="216"/>
      <c r="K62" s="239"/>
      <c r="L62" s="240"/>
      <c r="M62" s="240"/>
      <c r="N62" s="241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23.974</v>
      </c>
      <c r="D63" s="199">
        <v>22.163</v>
      </c>
      <c r="E63" s="61" t="s">
        <v>175</v>
      </c>
      <c r="F63" s="131">
        <v>0</v>
      </c>
      <c r="G63" s="202">
        <v>0</v>
      </c>
      <c r="H63" s="134" t="s">
        <v>62</v>
      </c>
      <c r="I63" s="129">
        <v>0</v>
      </c>
      <c r="J63" s="216"/>
      <c r="K63" s="239"/>
      <c r="L63" s="240"/>
      <c r="M63" s="240"/>
      <c r="N63" s="241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24.737</v>
      </c>
      <c r="D64" s="199">
        <v>22.907</v>
      </c>
      <c r="E64" s="61" t="s">
        <v>155</v>
      </c>
      <c r="F64" s="131">
        <v>2</v>
      </c>
      <c r="G64" s="202">
        <v>2</v>
      </c>
      <c r="H64" s="135"/>
      <c r="I64" s="179"/>
      <c r="J64" s="216"/>
      <c r="K64" s="239"/>
      <c r="L64" s="240"/>
      <c r="M64" s="240"/>
      <c r="N64" s="241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1.38E-05</v>
      </c>
      <c r="D65" s="204">
        <v>1.38E-05</v>
      </c>
      <c r="E65" s="60" t="s">
        <v>64</v>
      </c>
      <c r="F65" s="123">
        <v>24.5</v>
      </c>
      <c r="G65" s="199">
        <v>14.3</v>
      </c>
      <c r="H65" s="133" t="s">
        <v>187</v>
      </c>
      <c r="I65" s="180">
        <v>7</v>
      </c>
      <c r="J65" s="216"/>
      <c r="K65" s="239"/>
      <c r="L65" s="240"/>
      <c r="M65" s="240"/>
      <c r="N65" s="241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27.8</v>
      </c>
      <c r="G66" s="203">
        <v>70.7</v>
      </c>
      <c r="H66" s="136" t="s">
        <v>80</v>
      </c>
      <c r="I66" s="181">
        <v>18</v>
      </c>
      <c r="J66" s="217"/>
      <c r="K66" s="218"/>
      <c r="L66" s="219"/>
      <c r="M66" s="219"/>
      <c r="N66" s="22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73" t="s">
        <v>118</v>
      </c>
      <c r="C75" s="221"/>
      <c r="D75" s="100">
        <v>0</v>
      </c>
      <c r="E75" s="221" t="s">
        <v>102</v>
      </c>
      <c r="F75" s="221"/>
      <c r="G75" s="86">
        <v>0</v>
      </c>
      <c r="H75" s="221" t="s">
        <v>107</v>
      </c>
      <c r="I75" s="221"/>
      <c r="J75" s="86">
        <v>0</v>
      </c>
      <c r="K75" s="221" t="s">
        <v>186</v>
      </c>
      <c r="L75" s="22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47" t="s">
        <v>119</v>
      </c>
      <c r="C76" s="208"/>
      <c r="D76" s="87">
        <v>0</v>
      </c>
      <c r="E76" s="208" t="s">
        <v>103</v>
      </c>
      <c r="F76" s="208"/>
      <c r="G76" s="87">
        <v>0</v>
      </c>
      <c r="H76" s="208" t="s">
        <v>110</v>
      </c>
      <c r="I76" s="208"/>
      <c r="J76" s="87">
        <v>0</v>
      </c>
      <c r="K76" s="208" t="s">
        <v>117</v>
      </c>
      <c r="L76" s="208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47" t="s">
        <v>120</v>
      </c>
      <c r="C77" s="208"/>
      <c r="D77" s="87">
        <v>0</v>
      </c>
      <c r="E77" s="208" t="s">
        <v>104</v>
      </c>
      <c r="F77" s="208"/>
      <c r="G77" s="89">
        <v>0</v>
      </c>
      <c r="H77" s="208" t="s">
        <v>132</v>
      </c>
      <c r="I77" s="208"/>
      <c r="J77" s="89">
        <v>0</v>
      </c>
      <c r="K77" s="208" t="s">
        <v>134</v>
      </c>
      <c r="L77" s="208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47" t="s">
        <v>121</v>
      </c>
      <c r="C78" s="208"/>
      <c r="D78" s="87">
        <v>0</v>
      </c>
      <c r="E78" s="208" t="s">
        <v>105</v>
      </c>
      <c r="F78" s="208"/>
      <c r="G78" s="87">
        <v>0</v>
      </c>
      <c r="H78" s="208" t="s">
        <v>133</v>
      </c>
      <c r="I78" s="208"/>
      <c r="J78" s="87">
        <v>0</v>
      </c>
      <c r="K78" s="208" t="s">
        <v>131</v>
      </c>
      <c r="L78" s="208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47" t="s">
        <v>122</v>
      </c>
      <c r="C79" s="208"/>
      <c r="D79" s="87">
        <v>0</v>
      </c>
      <c r="E79" s="208" t="s">
        <v>108</v>
      </c>
      <c r="F79" s="208"/>
      <c r="G79" s="89">
        <v>0</v>
      </c>
      <c r="H79" s="208" t="s">
        <v>112</v>
      </c>
      <c r="I79" s="208"/>
      <c r="J79" s="89">
        <v>0</v>
      </c>
      <c r="K79" s="208" t="s">
        <v>116</v>
      </c>
      <c r="L79" s="208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47" t="s">
        <v>88</v>
      </c>
      <c r="C80" s="208"/>
      <c r="D80" s="87">
        <v>0</v>
      </c>
      <c r="E80" s="208" t="s">
        <v>109</v>
      </c>
      <c r="F80" s="208"/>
      <c r="G80" s="89">
        <v>0</v>
      </c>
      <c r="H80" s="208" t="s">
        <v>113</v>
      </c>
      <c r="I80" s="208"/>
      <c r="J80" s="89">
        <v>0</v>
      </c>
      <c r="K80" s="208" t="s">
        <v>101</v>
      </c>
      <c r="L80" s="208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47" t="s">
        <v>97</v>
      </c>
      <c r="C81" s="208"/>
      <c r="D81" s="87">
        <v>0</v>
      </c>
      <c r="E81" s="208" t="s">
        <v>106</v>
      </c>
      <c r="F81" s="208"/>
      <c r="G81" s="87">
        <v>0</v>
      </c>
      <c r="H81" s="208" t="s">
        <v>114</v>
      </c>
      <c r="I81" s="208"/>
      <c r="J81" s="87">
        <v>0</v>
      </c>
      <c r="K81" s="208" t="s">
        <v>156</v>
      </c>
      <c r="L81" s="208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69" t="s">
        <v>98</v>
      </c>
      <c r="C82" s="244"/>
      <c r="D82" s="88">
        <v>0</v>
      </c>
      <c r="E82" s="244" t="s">
        <v>111</v>
      </c>
      <c r="F82" s="244"/>
      <c r="G82" s="88">
        <v>0</v>
      </c>
      <c r="H82" s="244" t="s">
        <v>115</v>
      </c>
      <c r="I82" s="244"/>
      <c r="J82" s="88">
        <v>0</v>
      </c>
      <c r="K82" s="244"/>
      <c r="L82" s="244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66" t="s">
        <v>192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8"/>
      <c r="O85" s="156"/>
      <c r="P85" s="157"/>
      <c r="Q85" s="157"/>
      <c r="R85" s="157"/>
      <c r="S85" s="157"/>
      <c r="T85" s="144"/>
    </row>
    <row r="86" spans="2:20" s="30" customFormat="1" ht="12" customHeight="1">
      <c r="B86" s="212" t="s">
        <v>195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4"/>
      <c r="O86" s="156"/>
      <c r="P86" s="157"/>
      <c r="Q86" s="157"/>
      <c r="R86" s="157"/>
      <c r="S86" s="157"/>
      <c r="T86" s="144"/>
    </row>
    <row r="87" spans="2:20" s="30" customFormat="1" ht="12" customHeight="1">
      <c r="B87" s="212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4"/>
      <c r="O87" s="156"/>
      <c r="P87" s="157"/>
      <c r="Q87" s="157"/>
      <c r="R87" s="157"/>
      <c r="S87" s="157"/>
      <c r="T87" s="144"/>
    </row>
    <row r="88" spans="2:20" s="30" customFormat="1" ht="12" customHeight="1">
      <c r="B88" s="212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4"/>
      <c r="O88" s="156"/>
      <c r="P88" s="157"/>
      <c r="Q88" s="157"/>
      <c r="R88" s="157"/>
      <c r="S88" s="157"/>
      <c r="T88" s="144"/>
    </row>
    <row r="89" spans="2:20" s="30" customFormat="1" ht="12" customHeight="1">
      <c r="B89" s="212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4"/>
      <c r="O89" s="156"/>
      <c r="P89" s="157"/>
      <c r="Q89" s="157"/>
      <c r="R89" s="157"/>
      <c r="S89" s="157"/>
      <c r="T89" s="144"/>
    </row>
    <row r="90" spans="2:20" s="30" customFormat="1" ht="12" customHeight="1">
      <c r="B90" s="212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4"/>
      <c r="O90" s="156"/>
      <c r="P90" s="157"/>
      <c r="Q90" s="157"/>
      <c r="R90" s="157"/>
      <c r="S90" s="157"/>
      <c r="T90" s="144"/>
    </row>
    <row r="91" spans="2:20" s="30" customFormat="1" ht="12" customHeight="1"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3"/>
      <c r="O91" s="156"/>
      <c r="P91" s="157"/>
      <c r="Q91" s="157"/>
      <c r="R91" s="157"/>
      <c r="S91" s="157"/>
      <c r="T91" s="144"/>
    </row>
    <row r="92" spans="2:20" s="30" customFormat="1" ht="12" customHeight="1">
      <c r="B92" s="212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4"/>
      <c r="O92" s="156"/>
      <c r="P92" s="157"/>
      <c r="Q92" s="157"/>
      <c r="R92" s="157"/>
      <c r="S92" s="157"/>
      <c r="T92" s="144"/>
    </row>
    <row r="93" spans="2:20" s="30" customFormat="1" ht="12" customHeight="1">
      <c r="B93" s="212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4"/>
      <c r="O93" s="156"/>
      <c r="P93" s="157"/>
      <c r="Q93" s="157"/>
      <c r="R93" s="157"/>
      <c r="S93" s="157"/>
      <c r="T93" s="144"/>
    </row>
    <row r="94" spans="2:20" s="30" customFormat="1" ht="12" customHeight="1">
      <c r="B94" s="212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4"/>
      <c r="O94" s="156"/>
      <c r="P94" s="157"/>
      <c r="Q94" s="157"/>
      <c r="R94" s="157"/>
      <c r="S94" s="157"/>
      <c r="T94" s="144"/>
    </row>
    <row r="95" spans="2:20" s="30" customFormat="1" ht="12" customHeight="1">
      <c r="B95" s="212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4"/>
      <c r="O95" s="156"/>
      <c r="P95" s="157"/>
      <c r="Q95" s="157"/>
      <c r="R95" s="157"/>
      <c r="S95" s="157"/>
      <c r="T95" s="144"/>
    </row>
    <row r="96" spans="2:20" s="30" customFormat="1" ht="12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4"/>
      <c r="O96" s="156"/>
      <c r="P96" s="157"/>
      <c r="Q96" s="157"/>
      <c r="R96" s="157"/>
      <c r="S96" s="157"/>
      <c r="T96" s="144"/>
    </row>
    <row r="97" spans="2:20" s="30" customFormat="1" ht="12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4"/>
      <c r="O97" s="156"/>
      <c r="P97" s="157"/>
      <c r="Q97" s="157"/>
      <c r="R97" s="157"/>
      <c r="S97" s="157"/>
      <c r="T97" s="144"/>
    </row>
    <row r="98" spans="2:20" s="30" customFormat="1" ht="12" customHeight="1">
      <c r="B98" s="212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4"/>
      <c r="O98" s="156"/>
      <c r="P98" s="157"/>
      <c r="Q98" s="157"/>
      <c r="R98" s="157"/>
      <c r="S98" s="157"/>
      <c r="T98" s="144"/>
    </row>
    <row r="99" spans="2:20" s="30" customFormat="1" ht="12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4"/>
      <c r="O99" s="156"/>
      <c r="P99" s="157"/>
      <c r="Q99" s="157"/>
      <c r="R99" s="157"/>
      <c r="S99" s="157"/>
      <c r="T99" s="144"/>
    </row>
    <row r="100" spans="2:20" s="30" customFormat="1" ht="12" customHeight="1">
      <c r="B100" s="248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50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2024-01-10T05:04:41Z</dcterms:modified>
  <cp:category/>
  <cp:version/>
  <cp:contentType/>
  <cp:contentStatus/>
</cp:coreProperties>
</file>