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lee\OneDrive\바탕 화면\"/>
    </mc:Choice>
  </mc:AlternateContent>
  <xr:revisionPtr revIDLastSave="0" documentId="13_ncr:1_{CB3C5715-DF3F-451E-96AF-847757511636}" xr6:coauthVersionLast="47" xr6:coauthVersionMax="47" xr10:uidLastSave="{00000000-0000-0000-0000-000000000000}"/>
  <bookViews>
    <workbookView xWindow="-110" yWindow="370" windowWidth="25820" windowHeight="157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<sst xmlns="http://schemas.openxmlformats.org/spreadsheetml/2006/main" count="199" uniqueCount="184">
  <si>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</si>
  <si>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</si>
  <si>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</si>
  <si>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</si>
  <si>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</si>
  <si>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</si>
  <si>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</si>
  <si>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</si>
  <si>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</si>
  <si>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</si>
  <si>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</si>
  <si>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</si>
  <si>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</si>
  <si>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</si>
  <si>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</si>
  <si>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</si>
  <si>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</si>
  <si>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</si>
  <si>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</si>
  <si>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</si>
  <si>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</si>
  <si>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</si>
  <si>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</si>
  <si>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</si>
  <si>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</si>
  <si>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</si>
  <si>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</si>
  <si>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</si>
  <si>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</si>
  <si>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</si>
  <si>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</si>
  <si>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</si>
  <si>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</si>
  <si>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</si>
  <si>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</si>
  <si>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</si>
  <si>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</si>
  <si>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</si>
  <si>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</si>
  <si>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</si>
  <si>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</si>
  <si>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</si>
  <si>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</si>
  <si>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</si>
  <si>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</si>
  <si>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</si>
  <si>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</si>
  <si>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</si>
  <si>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</si>
  <si>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</si>
  <si>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</si>
  <si>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</si>
  <si>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</si>
  <si>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</si>
  <si>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</si>
  <si>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</si>
  <si>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</si>
  <si>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</si>
  <si>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</si>
  <si>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</si>
  <si>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</si>
  <si>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</si>
  <si>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</si>
  <si>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</si>
  <si>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</si>
  <si>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</si>
  <si>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</si>
  <si>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</si>
  <si>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</si>
  <si>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</si>
  <si>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</si>
  <si>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</si>
  <si>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</si>
  <si>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</si>
  <si>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</si>
  <si>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</si>
  <si>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</si>
  <si>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</si>
  <si>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</si>
  <si>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</si>
  <si>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</si>
  <si>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</si>
  <si>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</si>
  <si>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</si>
  <si>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</si>
  <si>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</si>
  <si>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</si>
  <si>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</si>
  <si>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</si>
  <si>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</si>
  <si>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</si>
  <si>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</si>
  <si>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</si>
  <si>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</si>
  <si>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</si>
  <si>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</si>
  <si>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</si>
  <si>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</si>
  <si>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</si>
  <si>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</si>
  <si>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</si>
  <si>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</si>
  <si>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</si>
  <si>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</si>
  <si>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</si>
  <si>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</si>
  <si>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</si>
  <si>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</si>
  <si>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</si>
  <si>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</si>
  <si>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</si>
  <si>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</si>
  <si>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</si>
  <si>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</si>
  <si>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</si>
  <si>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</si>
  <si>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</si>
  <si>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</si>
  <si>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</si>
  <si>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</si>
  <si>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</si>
  <si>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</si>
  <si>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</si>
  <si>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</si>
  <si>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</si>
  <si>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</si>
  <si>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</si>
  <si>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</si>
  <si>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</si>
  <si>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</si>
  <si>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</si>
  <si>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</si>
  <si>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</si>
  <si>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</si>
  <si>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</si>
  <si>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</si>
  <si>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</si>
  <si>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</si>
  <si>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</si>
  <si>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</si>
  <si>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</si>
  <si>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</si>
  <si>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</si>
  <si>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</si>
  <si>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</si>
  <si>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</si>
  <si>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</si>
  <si>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</si>
  <si>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</si>
  <si>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</si>
  <si>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</si>
  <si>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</si>
  <si>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</si>
  <si>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</si>
  <si>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</si>
  <si>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</si>
  <si>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</si>
  <si>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</si>
  <si>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</si>
  <si>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</si>
  <si>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</si>
  <si>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</si>
  <si>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</si>
  <si>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</si>
  <si>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</si>
  <si>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</si>
  <si>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</si>
  <si>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</si>
  <si>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</si>
  <si>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</si>
  <si>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</si>
  <si>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</si>
  <si>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</si>
  <si>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</si>
  <si>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</si>
  <si>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</si>
  <si>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</si>
  <si>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</si>
  <si>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</si>
  <si>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</si>
  <si>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모민재</t>
    <phoneticPr fontId="3" type="noConversion"/>
  </si>
  <si>
    <t>NW</t>
    <phoneticPr fontId="3" type="noConversion"/>
  </si>
  <si>
    <t>N</t>
    <phoneticPr fontId="3" type="noConversion"/>
  </si>
  <si>
    <t>1. 기상 악화로 인해 천문대 진입 불가.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</si>
</sst>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57" zoomScale="145" zoomScaleNormal="145" workbookViewId="0">
      <selection activeCell="B45" sqref="B45:P45"/>
    </sheetView>
  </sheetViews>
  <sheetFormatPr defaultColWidth="0" defaultRowHeight="9.5" zeroHeight="1" x14ac:dyDescent="0.25"/>
  <cols>
    <col min="1" max="1" width="0.69921875" style="61" customWidth="1"/>
    <col min="2" max="2" width="7.69921875" style="61" customWidth="1"/>
    <col min="3" max="16" width="6.69921875" style="61" customWidth="1"/>
    <col min="17" max="17" width="0.69921875" style="61" customWidth="1"/>
    <col min="18" max="18" width="9.19921875" style="61" hidden="1" customWidth="1"/>
    <col min="19" max="16384" width="9.19921875" style="61" hidden="1"/>
  </cols>
  <sheetData>
    <row r="1" spans="2:16" ht="13.5" customHeight="1" x14ac:dyDescent="0.25"/>
    <row r="2" spans="2:16" ht="14.25" customHeight="1" thickBot="1" x14ac:dyDescent="0.3">
      <c r="B2" s="126" t="s">
        <v>0</v>
      </c>
      <c r="C2" s="12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3">
      <c r="B3" s="30" t="s">
        <v>1</v>
      </c>
      <c r="C3" s="127">
        <v>46317</v>
      </c>
      <c r="D3" s="128"/>
      <c r="E3" s="1"/>
      <c r="F3" s="1"/>
      <c r="G3" s="1"/>
      <c r="H3" s="1"/>
      <c r="I3" s="1"/>
      <c r="J3" s="1"/>
      <c r="K3" s="62" t="s">
        <v>2</v>
      </c>
      <c r="L3" s="129" t="e">
        <f>(P31-(P32+P33))/P31*100</f>
        <v>#DIV/0!</v>
      </c>
      <c r="M3" s="129"/>
      <c r="N3" s="62" t="s">
        <v>3</v>
      </c>
      <c r="O3" s="129" t="e">
        <f>(P31-P33)/P31*100</f>
        <v>#DIV/0!</v>
      </c>
      <c r="P3" s="129"/>
    </row>
    <row r="4" spans="2:16" ht="14.25" customHeight="1" x14ac:dyDescent="0.25">
      <c r="B4" s="30" t="s">
        <v>4</v>
      </c>
      <c r="C4" s="2" t="s">
        <v>179</v>
      </c>
      <c r="D4" s="2" t="s">
        <v>180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2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25">
      <c r="B7" s="126" t="s">
        <v>7</v>
      </c>
      <c r="C7" s="12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2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25">
      <c r="B9" s="31" t="s">
        <v>22</v>
      </c>
      <c r="C9" s="24">
        <v>1.5277777777777777E-2</v>
      </c>
      <c r="D9" s="7"/>
      <c r="E9" s="7">
        <v>6.7</v>
      </c>
      <c r="F9" s="7">
        <v>88</v>
      </c>
      <c r="G9" s="32" t="s">
        <v>181</v>
      </c>
      <c r="H9" s="7">
        <v>2.9</v>
      </c>
      <c r="I9" s="32">
        <v>83.2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25">
      <c r="B10" s="31" t="s">
        <v>23</v>
      </c>
      <c r="C10" s="24">
        <v>0.18680555555555556</v>
      </c>
      <c r="D10" s="7"/>
      <c r="E10" s="7">
        <v>5.8</v>
      </c>
      <c r="F10" s="7">
        <v>90</v>
      </c>
      <c r="G10" s="32" t="s">
        <v>182</v>
      </c>
      <c r="H10" s="7">
        <v>5.4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3">
      <c r="B11" s="11" t="s">
        <v>24</v>
      </c>
      <c r="C11" s="24">
        <v>0.35902777777777778</v>
      </c>
      <c r="D11" s="12"/>
      <c r="E11" s="12">
        <v>4.2</v>
      </c>
      <c r="F11" s="12">
        <v>91</v>
      </c>
      <c r="G11" s="32" t="s">
        <v>182</v>
      </c>
      <c r="H11" s="7">
        <v>8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3">
      <c r="B12" s="14" t="s">
        <v>25</v>
      </c>
      <c r="C12" s="15">
        <f>(24-C9)+C11</f>
        <v>24.34375</v>
      </c>
      <c r="D12" s="16" t="e">
        <f>AVERAGE(D9:D11)</f>
        <v>#DIV/0!</v>
      </c>
      <c r="E12" s="16">
        <f>AVERAGE(E9:E11)</f>
        <v>5.5666666666666664</v>
      </c>
      <c r="F12" s="17">
        <f>AVERAGE(F9:F11)</f>
        <v>89.666666666666671</v>
      </c>
      <c r="G12" s="18"/>
      <c r="H12" s="19">
        <f>AVERAGE(H9:H11)</f>
        <v>5.4333333333333336</v>
      </c>
      <c r="I12" s="1"/>
      <c r="J12" s="20">
        <f>AVERAGE(J9:J11)</f>
        <v>8</v>
      </c>
      <c r="K12" s="1"/>
      <c r="L12" s="1"/>
      <c r="M12" s="1"/>
      <c r="N12" s="1"/>
      <c r="O12" s="1"/>
      <c r="P12" s="1"/>
    </row>
    <row r="13" spans="2:16" ht="14.15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25">
      <c r="B14" s="126" t="s">
        <v>26</v>
      </c>
      <c r="C14" s="12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2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25">
      <c r="B16" s="31" t="s">
        <v>41</v>
      </c>
      <c r="C16" s="23" t="s">
        <v>171</v>
      </c>
      <c r="D16" s="23" t="s">
        <v>177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25">
      <c r="B17" s="31" t="s">
        <v>42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2:16" ht="14.15" customHeight="1" x14ac:dyDescent="0.25">
      <c r="B18" s="31" t="s">
        <v>43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2:16" ht="14.15" customHeight="1" thickBot="1" x14ac:dyDescent="0.3">
      <c r="B19" s="11" t="s">
        <v>44</v>
      </c>
      <c r="C19" s="25"/>
      <c r="D19" s="23"/>
      <c r="E19" s="23"/>
      <c r="F19" s="26"/>
      <c r="G19" s="26"/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3">
      <c r="B20" s="27" t="s">
        <v>45</v>
      </c>
      <c r="C20" s="25"/>
      <c r="D20" s="28" t="str">
        <f t="shared" ref="D20:I20" si="0">IF(ISNUMBER(D18),D19-D18+1,"")</f>
        <v/>
      </c>
      <c r="E20" s="29" t="str">
        <f t="shared" si="0"/>
        <v/>
      </c>
      <c r="F20" s="29" t="str">
        <f t="shared" si="0"/>
        <v/>
      </c>
      <c r="G20" s="29" t="str">
        <f t="shared" si="0"/>
        <v/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25">
      <c r="B22" s="135" t="s">
        <v>46</v>
      </c>
      <c r="C22" s="31" t="s">
        <v>22</v>
      </c>
      <c r="D22" s="31" t="s">
        <v>24</v>
      </c>
      <c r="E22" s="31" t="s">
        <v>47</v>
      </c>
      <c r="F22" s="136" t="s">
        <v>48</v>
      </c>
      <c r="G22" s="136"/>
      <c r="H22" s="136"/>
      <c r="I22" s="136"/>
      <c r="J22" s="31" t="s">
        <v>22</v>
      </c>
      <c r="K22" s="31" t="s">
        <v>24</v>
      </c>
      <c r="L22" s="31" t="s">
        <v>47</v>
      </c>
      <c r="M22" s="136" t="s">
        <v>48</v>
      </c>
      <c r="N22" s="136"/>
      <c r="O22" s="136"/>
      <c r="P22" s="136"/>
    </row>
    <row r="23" spans="2:16" ht="13.5" customHeight="1" x14ac:dyDescent="0.25">
      <c r="B23" s="135"/>
      <c r="C23" s="103"/>
      <c r="D23" s="103"/>
      <c r="E23" s="32" t="s">
        <v>172</v>
      </c>
      <c r="F23" s="137"/>
      <c r="G23" s="138"/>
      <c r="H23" s="138"/>
      <c r="I23" s="139"/>
      <c r="J23" s="103"/>
      <c r="K23" s="103"/>
      <c r="L23" s="32" t="s">
        <v>173</v>
      </c>
      <c r="M23" s="134"/>
      <c r="N23" s="134"/>
      <c r="O23" s="134"/>
      <c r="P23" s="134"/>
    </row>
    <row r="24" spans="2:16" ht="13.5" customHeight="1" x14ac:dyDescent="0.25">
      <c r="B24" s="135"/>
      <c r="C24" s="103"/>
      <c r="D24" s="103"/>
      <c r="E24" s="32" t="s">
        <v>174</v>
      </c>
      <c r="F24" s="137"/>
      <c r="G24" s="138"/>
      <c r="H24" s="138"/>
      <c r="I24" s="139"/>
      <c r="J24" s="103"/>
      <c r="K24" s="103"/>
      <c r="L24" s="32" t="s">
        <v>175</v>
      </c>
      <c r="M24" s="134"/>
      <c r="N24" s="134"/>
      <c r="O24" s="134"/>
      <c r="P24" s="134"/>
    </row>
    <row r="25" spans="2:16" ht="13.5" customHeight="1" x14ac:dyDescent="0.25">
      <c r="B25" s="135"/>
      <c r="C25" s="103"/>
      <c r="D25" s="103"/>
      <c r="E25" s="32" t="s">
        <v>178</v>
      </c>
      <c r="F25" s="137"/>
      <c r="G25" s="138"/>
      <c r="H25" s="138"/>
      <c r="I25" s="139"/>
      <c r="J25" s="103"/>
      <c r="K25" s="103"/>
      <c r="L25" s="32" t="s">
        <v>174</v>
      </c>
      <c r="M25" s="134"/>
      <c r="N25" s="134"/>
      <c r="O25" s="134"/>
      <c r="P25" s="134"/>
    </row>
    <row r="26" spans="2:16" ht="13.5" customHeight="1" x14ac:dyDescent="0.25">
      <c r="B26" s="135"/>
      <c r="C26" s="103"/>
      <c r="D26" s="103"/>
      <c r="E26" s="32" t="s">
        <v>173</v>
      </c>
      <c r="F26" s="137"/>
      <c r="G26" s="138"/>
      <c r="H26" s="138"/>
      <c r="I26" s="139"/>
      <c r="J26" s="103"/>
      <c r="K26" s="103"/>
      <c r="L26" s="32" t="s">
        <v>172</v>
      </c>
      <c r="M26" s="134"/>
      <c r="N26" s="134"/>
      <c r="O26" s="134"/>
      <c r="P26" s="134"/>
    </row>
    <row r="27" spans="2:16" ht="13.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3">
      <c r="B28" s="126" t="s">
        <v>49</v>
      </c>
      <c r="C28" s="126"/>
      <c r="D28" s="12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2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25">
      <c r="B30" s="33" t="s">
        <v>163</v>
      </c>
      <c r="C30" s="38"/>
      <c r="D30" s="39"/>
      <c r="E30" s="39"/>
      <c r="F30" s="39"/>
      <c r="G30" s="39"/>
      <c r="H30" s="39"/>
      <c r="I30" s="39"/>
      <c r="J30" s="39"/>
      <c r="K30" s="40"/>
      <c r="L30" s="39"/>
      <c r="M30" s="39">
        <v>0.34305555555555556</v>
      </c>
      <c r="N30" s="39"/>
      <c r="O30" s="41"/>
      <c r="P30" s="42">
        <f>SUM(C30:J30,L30:N30)</f>
        <v>0.34305555555555556</v>
      </c>
    </row>
    <row r="31" spans="2:16" ht="14.15" customHeight="1" x14ac:dyDescent="0.25">
      <c r="B31" s="33" t="s">
        <v>164</v>
      </c>
      <c r="C31" s="4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44"/>
      <c r="P31" s="42">
        <f>SUM(C31:N31)</f>
        <v>0</v>
      </c>
    </row>
    <row r="32" spans="2:16" ht="14.15" customHeight="1" x14ac:dyDescent="0.2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3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25">
      <c r="B34" s="31" t="s">
        <v>165</v>
      </c>
      <c r="C34" s="97">
        <f>C31-C32-C33</f>
        <v>0</v>
      </c>
      <c r="D34" s="97">
        <f t="shared" ref="D34:M34" si="2">D31-D32-D33</f>
        <v>0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</v>
      </c>
    </row>
    <row r="35" spans="2:16" ht="13.5" customHeight="1" x14ac:dyDescent="0.2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25">
      <c r="B36" s="156" t="s">
        <v>66</v>
      </c>
      <c r="C36" s="148"/>
      <c r="D36" s="149"/>
      <c r="E36" s="148"/>
      <c r="F36" s="149"/>
      <c r="G36" s="148"/>
      <c r="H36" s="149"/>
      <c r="I36" s="148"/>
      <c r="J36" s="149"/>
      <c r="K36" s="148"/>
      <c r="L36" s="149"/>
      <c r="M36" s="148"/>
      <c r="N36" s="149"/>
      <c r="O36" s="148"/>
      <c r="P36" s="149"/>
    </row>
    <row r="37" spans="2:16" ht="18" customHeight="1" x14ac:dyDescent="0.25">
      <c r="B37" s="157"/>
      <c r="C37" s="148"/>
      <c r="D37" s="149"/>
      <c r="E37" s="150"/>
      <c r="F37" s="150"/>
      <c r="G37" s="148"/>
      <c r="H37" s="149"/>
      <c r="I37" s="151"/>
      <c r="J37" s="150"/>
      <c r="K37" s="150"/>
      <c r="L37" s="150"/>
      <c r="M37" s="150"/>
      <c r="N37" s="150"/>
      <c r="O37" s="150"/>
      <c r="P37" s="150"/>
    </row>
    <row r="38" spans="2:16" ht="18" customHeight="1" x14ac:dyDescent="0.25">
      <c r="B38" s="157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</row>
    <row r="39" spans="2:16" ht="18" customHeight="1" x14ac:dyDescent="0.25">
      <c r="B39" s="157"/>
      <c r="C39" s="150"/>
      <c r="D39" s="150"/>
      <c r="E39" s="150"/>
      <c r="F39" s="150"/>
      <c r="G39" s="150"/>
      <c r="H39" s="150"/>
      <c r="I39" s="151"/>
      <c r="J39" s="150"/>
      <c r="K39" s="150"/>
      <c r="L39" s="150"/>
      <c r="M39" s="150"/>
      <c r="N39" s="150"/>
      <c r="O39" s="150"/>
      <c r="P39" s="150"/>
    </row>
    <row r="40" spans="2:16" ht="18" customHeight="1" x14ac:dyDescent="0.25">
      <c r="B40" s="157"/>
      <c r="C40" s="150"/>
      <c r="D40" s="150"/>
      <c r="E40" s="150"/>
      <c r="F40" s="150"/>
      <c r="G40" s="151"/>
      <c r="H40" s="150"/>
      <c r="I40" s="150"/>
      <c r="J40" s="150"/>
      <c r="K40" s="150"/>
      <c r="L40" s="150"/>
      <c r="M40" s="150"/>
      <c r="N40" s="150"/>
      <c r="O40" s="150"/>
      <c r="P40" s="150"/>
    </row>
    <row r="41" spans="2:16" ht="18" customHeight="1" x14ac:dyDescent="0.25">
      <c r="B41" s="158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25">
      <c r="B43" s="152" t="s">
        <v>67</v>
      </c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4"/>
    </row>
    <row r="44" spans="2:16" ht="14.15" customHeight="1" x14ac:dyDescent="0.25">
      <c r="B44" s="155" t="s">
        <v>183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25">
      <c r="B45" s="15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25">
      <c r="B46" s="104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25"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25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25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2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2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3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3">
      <c r="B53" s="140" t="s">
        <v>166</v>
      </c>
      <c r="C53" s="141"/>
      <c r="D53" s="100"/>
      <c r="E53" s="100"/>
      <c r="F53" s="100"/>
      <c r="G53" s="141"/>
      <c r="H53" s="141"/>
      <c r="I53" s="141"/>
      <c r="J53" s="141"/>
      <c r="K53" s="141"/>
      <c r="L53" s="141"/>
      <c r="M53" s="141"/>
      <c r="N53" s="141"/>
      <c r="O53" s="141"/>
      <c r="P53" s="142"/>
    </row>
    <row r="54" spans="2:16" ht="14.15" customHeight="1" thickTop="1" thickBot="1" x14ac:dyDescent="0.3">
      <c r="B54" s="143" t="s">
        <v>176</v>
      </c>
      <c r="C54" s="144"/>
      <c r="D54" s="144"/>
      <c r="E54" s="145"/>
      <c r="F54" s="100"/>
      <c r="G54" s="146"/>
      <c r="H54" s="146"/>
      <c r="I54" s="146"/>
      <c r="J54" s="146"/>
      <c r="K54" s="146"/>
      <c r="L54" s="146"/>
      <c r="M54" s="146"/>
      <c r="N54" s="146"/>
      <c r="O54" s="146"/>
      <c r="P54" s="147"/>
    </row>
    <row r="55" spans="2:16" ht="13.5" customHeight="1" thickTop="1" x14ac:dyDescent="0.25"/>
    <row r="56" spans="2:16" ht="17.25" customHeight="1" x14ac:dyDescent="0.25">
      <c r="B56" s="113" t="s">
        <v>68</v>
      </c>
      <c r="C56" s="113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25">
      <c r="B57" s="114" t="s">
        <v>69</v>
      </c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6"/>
      <c r="N57" s="117" t="s">
        <v>70</v>
      </c>
      <c r="O57" s="115"/>
      <c r="P57" s="118"/>
    </row>
    <row r="58" spans="2:16" ht="17.149999999999999" customHeight="1" x14ac:dyDescent="0.25">
      <c r="B58" s="119" t="s">
        <v>71</v>
      </c>
      <c r="C58" s="120"/>
      <c r="D58" s="121"/>
      <c r="E58" s="119" t="s">
        <v>72</v>
      </c>
      <c r="F58" s="120"/>
      <c r="G58" s="121"/>
      <c r="H58" s="120" t="s">
        <v>73</v>
      </c>
      <c r="I58" s="120"/>
      <c r="J58" s="120"/>
      <c r="K58" s="122" t="s">
        <v>74</v>
      </c>
      <c r="L58" s="120"/>
      <c r="M58" s="123"/>
      <c r="N58" s="124"/>
      <c r="O58" s="120"/>
      <c r="P58" s="125"/>
    </row>
    <row r="59" spans="2:16" ht="20.149999999999999" customHeight="1" x14ac:dyDescent="0.2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2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2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2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2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2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2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2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2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3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25">
      <c r="B69" s="126" t="s">
        <v>104</v>
      </c>
      <c r="C69" s="126"/>
      <c r="D69"/>
      <c r="E69"/>
      <c r="F69" s="167" t="s">
        <v>105</v>
      </c>
      <c r="G69" s="169" t="s">
        <v>106</v>
      </c>
      <c r="H69"/>
      <c r="I69" s="126" t="s">
        <v>107</v>
      </c>
      <c r="J69" s="12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2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25">
      <c r="B72" s="90" t="s">
        <v>116</v>
      </c>
      <c r="C72" s="56">
        <v>-164.3</v>
      </c>
      <c r="D72" s="56">
        <v>-165.6</v>
      </c>
      <c r="E72" s="90" t="s">
        <v>117</v>
      </c>
      <c r="F72" s="56">
        <v>18.5</v>
      </c>
      <c r="G72" s="56">
        <v>18.2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25">
      <c r="B73" s="90" t="s">
        <v>120</v>
      </c>
      <c r="C73" s="56">
        <v>-165.6</v>
      </c>
      <c r="D73" s="56">
        <v>-166.9</v>
      </c>
      <c r="E73" s="92" t="s">
        <v>121</v>
      </c>
      <c r="F73" s="57">
        <v>34.1</v>
      </c>
      <c r="G73" s="57">
        <v>33.9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25">
      <c r="B74" s="90" t="s">
        <v>125</v>
      </c>
      <c r="C74" s="56">
        <v>-192.2</v>
      </c>
      <c r="D74" s="56">
        <v>-193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15">
      <c r="B75" s="90" t="s">
        <v>130</v>
      </c>
      <c r="C75" s="56">
        <v>-109.6</v>
      </c>
      <c r="D75" s="56">
        <v>-112.9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15">
      <c r="B76" s="90" t="s">
        <v>135</v>
      </c>
      <c r="C76" s="56">
        <v>27</v>
      </c>
      <c r="D76" s="56">
        <v>26.4</v>
      </c>
      <c r="E76" s="92" t="s">
        <v>136</v>
      </c>
      <c r="F76" s="58">
        <v>15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25">
      <c r="B77" s="90" t="s">
        <v>140</v>
      </c>
      <c r="C77" s="56">
        <v>23.2</v>
      </c>
      <c r="D77" s="56">
        <v>22.7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25">
      <c r="B78" s="90" t="s">
        <v>145</v>
      </c>
      <c r="C78" s="56">
        <v>21.4</v>
      </c>
      <c r="D78" s="56">
        <v>20.9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25">
      <c r="B79" s="90" t="s">
        <v>150</v>
      </c>
      <c r="C79" s="56">
        <v>20.100000000000001</v>
      </c>
      <c r="D79" s="56">
        <v>19.5</v>
      </c>
      <c r="E79" s="90" t="s">
        <v>151</v>
      </c>
      <c r="F79" s="56">
        <v>13.1</v>
      </c>
      <c r="G79" s="56">
        <v>10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25">
      <c r="B80" s="92" t="s">
        <v>155</v>
      </c>
      <c r="C80" s="60">
        <v>1.0900000000000001E-4</v>
      </c>
      <c r="D80" s="60">
        <v>1.18E-4</v>
      </c>
      <c r="E80" s="92" t="s">
        <v>156</v>
      </c>
      <c r="F80" s="57">
        <v>65.7</v>
      </c>
      <c r="G80" s="57">
        <v>69.900000000000006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25"/>
    <row r="82" spans="2:16" ht="20.149999999999999" customHeight="1" x14ac:dyDescent="0.25"/>
    <row r="83" spans="2:16" ht="20.149999999999999" customHeight="1" x14ac:dyDescent="0.25"/>
    <row r="84" spans="2:16" ht="15" customHeight="1" x14ac:dyDescent="0.25">
      <c r="B84" s="130" t="s">
        <v>160</v>
      </c>
      <c r="C84" s="130"/>
    </row>
    <row r="85" spans="2:16" ht="15" customHeight="1" x14ac:dyDescent="0.2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3"/>
    </row>
    <row r="86" spans="2:16" ht="15" customHeight="1" x14ac:dyDescent="0.25">
      <c r="B86" s="107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2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2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2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2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2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2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2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2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2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2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2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2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2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이순창</cp:lastModifiedBy>
  <cp:lastPrinted>2024-03-07T07:35:00Z</cp:lastPrinted>
  <dcterms:created xsi:type="dcterms:W3CDTF">2024-02-29T07:36:25Z</dcterms:created>
  <dcterms:modified xsi:type="dcterms:W3CDTF">2026-10-22T08:59:40Z</dcterms:modified>
</cp:coreProperties>
</file>