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9월\"/>
    </mc:Choice>
  </mc:AlternateContent>
  <xr:revisionPtr revIDLastSave="0" documentId="13_ncr:1_{5EECF5A4-6BC8-4D0F-8E7E-967521208609}" xr6:coauthVersionLast="36" xr6:coauthVersionMax="47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<sst xmlns="http://schemas.openxmlformats.org/spreadsheetml/2006/main" count="211" uniqueCount="196">
  <si>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</si>
  <si>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</si>
  <si>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</si>
  <si>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</si>
  <si>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</si>
  <si>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</si>
  <si>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</si>
  <si>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</si>
  <si>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</si>
  <si>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</si>
  <si>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</si>
  <si>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</si>
  <si>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</si>
  <si>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</si>
  <si>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</si>
  <si>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</si>
  <si>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</si>
  <si>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</si>
  <si>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</si>
  <si>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</si>
  <si>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</si>
  <si>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</si>
  <si>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</si>
  <si>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</si>
  <si>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</si>
  <si>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</si>
  <si>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</si>
  <si>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</si>
  <si>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</si>
  <si>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</si>
  <si>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</si>
  <si>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</si>
  <si>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</si>
  <si>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</si>
  <si>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</si>
  <si>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</si>
  <si>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</si>
  <si>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</si>
  <si>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</si>
  <si>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</si>
  <si>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</si>
  <si>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</si>
  <si>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</si>
  <si>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</si>
  <si>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</si>
  <si>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</si>
  <si>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</si>
  <si>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</si>
  <si>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</si>
  <si>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</si>
  <si>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</si>
  <si>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</si>
  <si>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</si>
  <si>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</si>
  <si>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</si>
  <si>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</si>
  <si>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</si>
  <si>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</si>
  <si>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</si>
  <si>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</si>
  <si>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</si>
  <si>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</si>
  <si>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</si>
  <si>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</si>
  <si>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</si>
  <si>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</si>
  <si>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</si>
  <si>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</si>
  <si>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</si>
  <si>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</si>
  <si>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</si>
  <si>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</si>
  <si>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</si>
  <si>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</si>
  <si>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</si>
  <si>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</si>
  <si>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</si>
  <si>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</si>
  <si>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</si>
  <si>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</si>
  <si>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</si>
  <si>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</si>
  <si>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</si>
  <si>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</si>
  <si>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</si>
  <si>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</si>
  <si>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</si>
  <si>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</si>
  <si>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</si>
  <si>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</si>
  <si>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</si>
  <si>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</si>
  <si>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</si>
  <si>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</si>
  <si>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</si>
  <si>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</si>
  <si>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</si>
  <si>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</si>
  <si>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</si>
  <si>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</si>
  <si>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</si>
  <si>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</si>
  <si>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</si>
  <si>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</si>
  <si>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</si>
  <si>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</si>
  <si>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</si>
  <si>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</si>
  <si>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</si>
  <si>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</si>
  <si>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</si>
  <si>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</si>
  <si>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</si>
  <si>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</si>
  <si>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</si>
  <si>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</si>
  <si>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</si>
  <si>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</si>
  <si>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</si>
  <si>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</si>
  <si>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</si>
  <si>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</si>
  <si>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</si>
  <si>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</si>
  <si>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</si>
  <si>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</si>
  <si>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</si>
  <si>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</si>
  <si>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</si>
  <si>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</si>
  <si>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</si>
  <si>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</si>
  <si>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</si>
  <si>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</si>
  <si>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</si>
  <si>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</si>
  <si>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</si>
  <si>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</si>
  <si>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</si>
  <si>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</si>
  <si>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</si>
  <si>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</si>
  <si>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</si>
  <si>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</si>
  <si>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</si>
  <si>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</si>
  <si>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</si>
  <si>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</si>
  <si>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</si>
  <si>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</si>
  <si>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</si>
  <si>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</si>
  <si>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</si>
  <si>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</si>
  <si>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</si>
  <si>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</si>
  <si>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</si>
  <si>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</si>
  <si>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</si>
  <si>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</si>
  <si>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</si>
  <si>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</si>
  <si>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</si>
  <si>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</si>
  <si>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</si>
  <si>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</si>
  <si>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</si>
  <si>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</si>
  <si>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</si>
  <si>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</si>
  <si>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</si>
  <si>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</si>
  <si>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</si>
  <si>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</si>
  <si>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</si>
  <si>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</si>
  <si>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</si>
  <si>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 xml:space="preserve">ALL </t>
    <phoneticPr fontId="3" type="noConversion"/>
  </si>
  <si>
    <t>R</t>
    <phoneticPr fontId="3" type="noConversion"/>
  </si>
  <si>
    <t>이순창</t>
    <phoneticPr fontId="3" type="noConversion"/>
  </si>
  <si>
    <t>BLG</t>
    <phoneticPr fontId="3" type="noConversion"/>
  </si>
  <si>
    <t>1. 월령 40% 이상으로 방풍막 설치.</t>
    <phoneticPr fontId="3" type="noConversion"/>
  </si>
  <si>
    <t>NW</t>
    <phoneticPr fontId="3" type="noConversion"/>
  </si>
  <si>
    <t>N</t>
    <phoneticPr fontId="3" type="noConversion"/>
  </si>
  <si>
    <t>ALL</t>
    <phoneticPr fontId="3" type="noConversion"/>
  </si>
  <si>
    <t>LSST</t>
    <phoneticPr fontId="3" type="noConversion"/>
  </si>
  <si>
    <t>TMT</t>
    <phoneticPr fontId="3" type="noConversion"/>
  </si>
  <si>
    <t>KSP</t>
    <phoneticPr fontId="3" type="noConversion"/>
  </si>
  <si>
    <t>M_023630</t>
    <phoneticPr fontId="3" type="noConversion"/>
  </si>
  <si>
    <t>1. [02:47-03:25] 짙은 구름으로 인해 관측 중단 및 재개.</t>
    <phoneticPr fontId="3" type="noConversion"/>
  </si>
  <si>
    <t>L_023698-023725</t>
    <phoneticPr fontId="3" type="noConversion"/>
  </si>
  <si>
    <t>2. [06:21-08:14] 짙은 구름으로 인해 관측 중단 및 재개.</t>
    <phoneticPr fontId="3" type="noConversion"/>
  </si>
  <si>
    <t>E_023738-023740</t>
    <phoneticPr fontId="3" type="noConversion"/>
  </si>
  <si>
    <t>3. [E_023738-023740] Half shutter 오류, 2,3번째 영상 가려짐. (HA : +00:45:09.51 / Az : -56.4 / El : 79.0)</t>
    <phoneticPr fontId="3" type="noConversion"/>
  </si>
  <si>
    <t>4. 영상들이 전반적으로 구름의 영향을 받음.</t>
    <phoneticPr fontId="3" type="noConversion"/>
  </si>
  <si>
    <t>C_023547-023760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</si>
</sst>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66" zoomScale="145" zoomScaleNormal="145" workbookViewId="0">
      <selection activeCell="E68" sqref="E68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06" t="s">
        <v>0</v>
      </c>
      <c r="C2" s="10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49">
        <v>46292</v>
      </c>
      <c r="D3" s="150"/>
      <c r="E3" s="1"/>
      <c r="F3" s="1"/>
      <c r="G3" s="1"/>
      <c r="H3" s="1"/>
      <c r="I3" s="1"/>
      <c r="J3" s="1"/>
      <c r="K3" s="62" t="s">
        <v>2</v>
      </c>
      <c r="L3" s="151">
        <f>(P31-(P32+P33))/P31*100</f>
        <v>75.205254515599336</v>
      </c>
      <c r="M3" s="151"/>
      <c r="N3" s="62" t="s">
        <v>3</v>
      </c>
      <c r="O3" s="151">
        <f>(P31-P33)/P31*100</f>
        <v>100</v>
      </c>
      <c r="P3" s="151"/>
    </row>
    <row r="4" spans="2:16" ht="14.25" customHeight="1" x14ac:dyDescent="0.45">
      <c r="B4" s="30" t="s">
        <v>4</v>
      </c>
      <c r="C4" s="2" t="s">
        <v>179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06" t="s">
        <v>7</v>
      </c>
      <c r="C7" s="10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0.97638888888888886</v>
      </c>
      <c r="D9" s="7">
        <v>0.8</v>
      </c>
      <c r="E9" s="7">
        <v>14.4</v>
      </c>
      <c r="F9" s="7">
        <v>23</v>
      </c>
      <c r="G9" s="32" t="s">
        <v>182</v>
      </c>
      <c r="H9" s="7">
        <v>0.4</v>
      </c>
      <c r="I9" s="32">
        <v>99.7</v>
      </c>
      <c r="J9" s="8">
        <f>IF(L9, 1, 0) + IF(M9, 2, 0) + IF(N9, 4, 0) + IF(O9, 8, 0) + IF(P9, 16, 0)</f>
        <v>1</v>
      </c>
      <c r="K9" s="9" t="b">
        <v>0</v>
      </c>
      <c r="L9" s="9" t="b">
        <v>1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0.19166666666666665</v>
      </c>
      <c r="D10" s="7">
        <v>1.1000000000000001</v>
      </c>
      <c r="E10" s="7">
        <v>14.8</v>
      </c>
      <c r="F10" s="7">
        <v>12</v>
      </c>
      <c r="G10" s="32" t="s">
        <v>183</v>
      </c>
      <c r="H10" s="7">
        <v>0.9</v>
      </c>
      <c r="I10" s="10"/>
      <c r="J10" s="8">
        <f>IF(L10, 1, 0) + IF(M10, 2, 0) + IF(N10, 4, 0) + IF(O10, 8, 0) + IF(P10, 16, 0)</f>
        <v>8</v>
      </c>
      <c r="K10" s="9" t="b">
        <v>0</v>
      </c>
      <c r="L10" s="9" t="b">
        <v>0</v>
      </c>
      <c r="M10" s="9" t="b">
        <v>0</v>
      </c>
      <c r="N10" s="9" t="b">
        <v>0</v>
      </c>
      <c r="O10" s="9" t="b">
        <v>1</v>
      </c>
      <c r="P10" s="9" t="b">
        <v>0</v>
      </c>
    </row>
    <row r="11" spans="2:16" ht="14.25" customHeight="1" thickBot="1" x14ac:dyDescent="0.5">
      <c r="B11" s="11" t="s">
        <v>24</v>
      </c>
      <c r="C11" s="24">
        <v>0.39930555555555558</v>
      </c>
      <c r="D11" s="12">
        <v>1</v>
      </c>
      <c r="E11" s="12">
        <v>13.5</v>
      </c>
      <c r="F11" s="12">
        <v>34</v>
      </c>
      <c r="G11" s="32" t="s">
        <v>183</v>
      </c>
      <c r="H11" s="7">
        <v>2.2999999999999998</v>
      </c>
      <c r="I11" s="13"/>
      <c r="J11" s="8">
        <f>IF(L11, 1, 0) + IF(M11, 2, 0) + IF(N11, 4, 0) + IF(O11, 8, 0) + IF(P11, 16, 0)</f>
        <v>1</v>
      </c>
      <c r="K11" s="9" t="b">
        <v>0</v>
      </c>
      <c r="L11" s="9" t="b">
        <v>1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23.422916666666669</v>
      </c>
      <c r="D12" s="16">
        <f>AVERAGE(D9:D11)</f>
        <v>0.96666666666666679</v>
      </c>
      <c r="E12" s="16">
        <f>AVERAGE(E9:E11)</f>
        <v>14.233333333333334</v>
      </c>
      <c r="F12" s="17">
        <f>AVERAGE(F9:F11)</f>
        <v>23</v>
      </c>
      <c r="G12" s="18"/>
      <c r="H12" s="19">
        <f>AVERAGE(H9:H11)</f>
        <v>1.2</v>
      </c>
      <c r="I12" s="1"/>
      <c r="J12" s="20">
        <f>AVERAGE(J9:J11)</f>
        <v>3.3333333333333335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06" t="s">
        <v>26</v>
      </c>
      <c r="C14" s="10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177</v>
      </c>
      <c r="E16" s="23" t="s">
        <v>180</v>
      </c>
      <c r="F16" s="23" t="s">
        <v>187</v>
      </c>
      <c r="G16" s="23" t="s">
        <v>185</v>
      </c>
      <c r="H16" s="23" t="s">
        <v>186</v>
      </c>
      <c r="I16" s="23" t="s">
        <v>184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0.93472222222222223</v>
      </c>
      <c r="D17" s="24">
        <v>0.93611111111111101</v>
      </c>
      <c r="E17" s="24">
        <v>0.97638888888888886</v>
      </c>
      <c r="F17" s="24">
        <v>0.1423611111111111</v>
      </c>
      <c r="G17" s="24">
        <v>0.22152777777777777</v>
      </c>
      <c r="H17" s="24">
        <v>0.38125000000000003</v>
      </c>
      <c r="I17" s="24">
        <v>0.40208333333333335</v>
      </c>
      <c r="J17" s="24"/>
      <c r="K17" s="24"/>
      <c r="L17" s="24"/>
      <c r="M17" s="24"/>
      <c r="N17" s="24"/>
      <c r="O17" s="24"/>
      <c r="P17" s="24">
        <v>0.4055555555555555</v>
      </c>
    </row>
    <row r="18" spans="2:16" ht="14.15" customHeight="1" x14ac:dyDescent="0.45">
      <c r="B18" s="31" t="s">
        <v>43</v>
      </c>
      <c r="C18" s="23">
        <v>23541</v>
      </c>
      <c r="D18" s="23">
        <v>23542</v>
      </c>
      <c r="E18" s="23">
        <v>23547</v>
      </c>
      <c r="F18" s="23">
        <v>23644</v>
      </c>
      <c r="G18" s="23">
        <v>23698</v>
      </c>
      <c r="H18" s="23">
        <v>23749</v>
      </c>
      <c r="I18" s="23">
        <v>23761</v>
      </c>
      <c r="J18" s="23"/>
      <c r="K18" s="23"/>
      <c r="L18" s="23"/>
      <c r="M18" s="23"/>
      <c r="N18" s="23"/>
      <c r="O18" s="23"/>
      <c r="P18" s="23">
        <v>23766</v>
      </c>
    </row>
    <row r="19" spans="2:16" ht="14.15" customHeight="1" thickBot="1" x14ac:dyDescent="0.5">
      <c r="B19" s="11" t="s">
        <v>44</v>
      </c>
      <c r="C19" s="25"/>
      <c r="D19" s="23">
        <v>23546</v>
      </c>
      <c r="E19" s="23">
        <v>23643</v>
      </c>
      <c r="F19" s="26">
        <v>23697</v>
      </c>
      <c r="G19" s="26">
        <v>23748</v>
      </c>
      <c r="H19" s="26">
        <v>23760</v>
      </c>
      <c r="I19" s="26">
        <v>23765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97</v>
      </c>
      <c r="F20" s="29">
        <f t="shared" si="0"/>
        <v>54</v>
      </c>
      <c r="G20" s="29">
        <f t="shared" si="0"/>
        <v>51</v>
      </c>
      <c r="H20" s="29">
        <f t="shared" si="0"/>
        <v>12</v>
      </c>
      <c r="I20" s="29">
        <f t="shared" si="0"/>
        <v>5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60" t="s">
        <v>46</v>
      </c>
      <c r="C22" s="31" t="s">
        <v>22</v>
      </c>
      <c r="D22" s="31" t="s">
        <v>24</v>
      </c>
      <c r="E22" s="31" t="s">
        <v>47</v>
      </c>
      <c r="F22" s="161" t="s">
        <v>48</v>
      </c>
      <c r="G22" s="161"/>
      <c r="H22" s="161"/>
      <c r="I22" s="161"/>
      <c r="J22" s="31" t="s">
        <v>22</v>
      </c>
      <c r="K22" s="31" t="s">
        <v>24</v>
      </c>
      <c r="L22" s="31" t="s">
        <v>47</v>
      </c>
      <c r="M22" s="161" t="s">
        <v>48</v>
      </c>
      <c r="N22" s="161"/>
      <c r="O22" s="161"/>
      <c r="P22" s="161"/>
    </row>
    <row r="23" spans="2:16" ht="13.5" customHeight="1" x14ac:dyDescent="0.45">
      <c r="B23" s="160"/>
      <c r="C23" s="103"/>
      <c r="D23" s="103"/>
      <c r="E23" s="32" t="s">
        <v>172</v>
      </c>
      <c r="F23" s="144"/>
      <c r="G23" s="145"/>
      <c r="H23" s="145"/>
      <c r="I23" s="146"/>
      <c r="J23" s="103"/>
      <c r="K23" s="103"/>
      <c r="L23" s="32" t="s">
        <v>173</v>
      </c>
      <c r="M23" s="159"/>
      <c r="N23" s="159"/>
      <c r="O23" s="159"/>
      <c r="P23" s="159"/>
    </row>
    <row r="24" spans="2:16" ht="13.5" customHeight="1" x14ac:dyDescent="0.45">
      <c r="B24" s="160"/>
      <c r="C24" s="103"/>
      <c r="D24" s="103"/>
      <c r="E24" s="32" t="s">
        <v>174</v>
      </c>
      <c r="F24" s="144"/>
      <c r="G24" s="145"/>
      <c r="H24" s="145"/>
      <c r="I24" s="146"/>
      <c r="J24" s="103"/>
      <c r="K24" s="103"/>
      <c r="L24" s="32" t="s">
        <v>175</v>
      </c>
      <c r="M24" s="159"/>
      <c r="N24" s="159"/>
      <c r="O24" s="159"/>
      <c r="P24" s="159"/>
    </row>
    <row r="25" spans="2:16" ht="13.5" customHeight="1" x14ac:dyDescent="0.45">
      <c r="B25" s="160"/>
      <c r="C25" s="103"/>
      <c r="D25" s="103"/>
      <c r="E25" s="32" t="s">
        <v>178</v>
      </c>
      <c r="F25" s="144"/>
      <c r="G25" s="145"/>
      <c r="H25" s="145"/>
      <c r="I25" s="146"/>
      <c r="J25" s="103"/>
      <c r="K25" s="103"/>
      <c r="L25" s="32" t="s">
        <v>174</v>
      </c>
      <c r="M25" s="159"/>
      <c r="N25" s="159"/>
      <c r="O25" s="159"/>
      <c r="P25" s="159"/>
    </row>
    <row r="26" spans="2:16" ht="13.5" customHeight="1" x14ac:dyDescent="0.45">
      <c r="B26" s="160"/>
      <c r="C26" s="103"/>
      <c r="D26" s="103"/>
      <c r="E26" s="32" t="s">
        <v>173</v>
      </c>
      <c r="F26" s="144"/>
      <c r="G26" s="145"/>
      <c r="H26" s="145"/>
      <c r="I26" s="146"/>
      <c r="J26" s="103"/>
      <c r="K26" s="103"/>
      <c r="L26" s="32" t="s">
        <v>172</v>
      </c>
      <c r="M26" s="159"/>
      <c r="N26" s="159"/>
      <c r="O26" s="159"/>
      <c r="P26" s="159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06" t="s">
        <v>49</v>
      </c>
      <c r="C28" s="106"/>
      <c r="D28" s="10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0.12569444444444444</v>
      </c>
      <c r="D30" s="39">
        <v>9.5833333333333326E-2</v>
      </c>
      <c r="E30" s="39"/>
      <c r="F30" s="39"/>
      <c r="G30" s="39"/>
      <c r="H30" s="39"/>
      <c r="I30" s="39"/>
      <c r="J30" s="39">
        <v>0.15833333333333333</v>
      </c>
      <c r="K30" s="40"/>
      <c r="L30" s="39"/>
      <c r="M30" s="39"/>
      <c r="N30" s="39"/>
      <c r="O30" s="41"/>
      <c r="P30" s="42">
        <f>SUM(C30:J30,L30:N30)</f>
        <v>0.37986111111111109</v>
      </c>
    </row>
    <row r="31" spans="2:16" ht="14.15" customHeight="1" x14ac:dyDescent="0.45">
      <c r="B31" s="33" t="s">
        <v>164</v>
      </c>
      <c r="C31" s="43">
        <v>0.15069444444444444</v>
      </c>
      <c r="D31" s="6">
        <v>9.4444444444444442E-2</v>
      </c>
      <c r="E31" s="6"/>
      <c r="F31" s="6"/>
      <c r="G31" s="6"/>
      <c r="H31" s="6"/>
      <c r="I31" s="6"/>
      <c r="J31" s="6">
        <v>0.15972222222222224</v>
      </c>
      <c r="K31" s="6">
        <v>1.8055555555555557E-2</v>
      </c>
      <c r="L31" s="6"/>
      <c r="M31" s="6"/>
      <c r="N31" s="6"/>
      <c r="O31" s="44"/>
      <c r="P31" s="42">
        <f>SUM(C31:N31)</f>
        <v>0.42291666666666666</v>
      </c>
    </row>
    <row r="32" spans="2:16" ht="14.15" customHeight="1" x14ac:dyDescent="0.45">
      <c r="B32" s="33" t="s">
        <v>64</v>
      </c>
      <c r="C32" s="45">
        <v>1.1111111111111112E-2</v>
      </c>
      <c r="D32" s="46">
        <v>1.5277777777777777E-2</v>
      </c>
      <c r="E32" s="46"/>
      <c r="F32" s="46"/>
      <c r="G32" s="46"/>
      <c r="H32" s="46"/>
      <c r="I32" s="46"/>
      <c r="J32" s="46">
        <v>7.8472222222222221E-2</v>
      </c>
      <c r="K32" s="46"/>
      <c r="L32" s="46"/>
      <c r="M32" s="46"/>
      <c r="N32" s="46"/>
      <c r="O32" s="47"/>
      <c r="P32" s="42">
        <f>SUM(C32:N32)</f>
        <v>0.10486111111111111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0.13958333333333334</v>
      </c>
      <c r="D34" s="97">
        <f t="shared" ref="D34:M34" si="2">D31-D32-D33</f>
        <v>7.9166666666666663E-2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8.1250000000000017E-2</v>
      </c>
      <c r="K34" s="97">
        <f t="shared" si="2"/>
        <v>1.8055555555555557E-2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0.31805555555555554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41" t="s">
        <v>66</v>
      </c>
      <c r="C36" s="147" t="s">
        <v>195</v>
      </c>
      <c r="D36" s="148"/>
      <c r="E36" s="147" t="s">
        <v>188</v>
      </c>
      <c r="F36" s="148"/>
      <c r="G36" s="147" t="s">
        <v>190</v>
      </c>
      <c r="H36" s="148"/>
      <c r="I36" s="147" t="s">
        <v>192</v>
      </c>
      <c r="J36" s="148"/>
      <c r="K36" s="147"/>
      <c r="L36" s="148"/>
      <c r="M36" s="147"/>
      <c r="N36" s="148"/>
      <c r="O36" s="147"/>
      <c r="P36" s="148"/>
    </row>
    <row r="37" spans="2:16" ht="18" customHeight="1" x14ac:dyDescent="0.45">
      <c r="B37" s="142"/>
      <c r="C37" s="147"/>
      <c r="D37" s="148"/>
      <c r="E37" s="139"/>
      <c r="F37" s="139"/>
      <c r="G37" s="147"/>
      <c r="H37" s="148"/>
      <c r="I37" s="140"/>
      <c r="J37" s="139"/>
      <c r="K37" s="139"/>
      <c r="L37" s="139"/>
      <c r="M37" s="139"/>
      <c r="N37" s="139"/>
      <c r="O37" s="139"/>
      <c r="P37" s="139"/>
    </row>
    <row r="38" spans="2:16" ht="18" customHeight="1" x14ac:dyDescent="0.45">
      <c r="B38" s="142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</row>
    <row r="39" spans="2:16" ht="18" customHeight="1" x14ac:dyDescent="0.45">
      <c r="B39" s="142"/>
      <c r="C39" s="139"/>
      <c r="D39" s="139"/>
      <c r="E39" s="139"/>
      <c r="F39" s="139"/>
      <c r="G39" s="139"/>
      <c r="H39" s="139"/>
      <c r="I39" s="140"/>
      <c r="J39" s="139"/>
      <c r="K39" s="139"/>
      <c r="L39" s="139"/>
      <c r="M39" s="139"/>
      <c r="N39" s="139"/>
      <c r="O39" s="139"/>
      <c r="P39" s="139"/>
    </row>
    <row r="40" spans="2:16" ht="18" customHeight="1" x14ac:dyDescent="0.45">
      <c r="B40" s="142"/>
      <c r="C40" s="139"/>
      <c r="D40" s="139"/>
      <c r="E40" s="139"/>
      <c r="F40" s="139"/>
      <c r="G40" s="140"/>
      <c r="H40" s="139"/>
      <c r="I40" s="139"/>
      <c r="J40" s="139"/>
      <c r="K40" s="139"/>
      <c r="L40" s="139"/>
      <c r="M40" s="139"/>
      <c r="N40" s="139"/>
      <c r="O40" s="139"/>
      <c r="P40" s="139"/>
    </row>
    <row r="41" spans="2:16" ht="18" customHeight="1" x14ac:dyDescent="0.45">
      <c r="B41" s="143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35" t="s">
        <v>67</v>
      </c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7"/>
    </row>
    <row r="44" spans="2:16" ht="14.15" customHeight="1" x14ac:dyDescent="0.45">
      <c r="B44" s="138" t="s">
        <v>189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1"/>
    </row>
    <row r="45" spans="2:16" ht="14.15" customHeight="1" x14ac:dyDescent="0.45">
      <c r="B45" s="138" t="s">
        <v>191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1"/>
    </row>
    <row r="46" spans="2:16" ht="14.15" customHeight="1" x14ac:dyDescent="0.45">
      <c r="B46" s="129" t="s">
        <v>193</v>
      </c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1"/>
    </row>
    <row r="47" spans="2:16" ht="14.15" customHeight="1" x14ac:dyDescent="0.45">
      <c r="B47" s="129" t="s">
        <v>194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1"/>
    </row>
    <row r="48" spans="2:16" ht="14.15" customHeight="1" x14ac:dyDescent="0.45"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1"/>
    </row>
    <row r="49" spans="2:16" ht="14.15" customHeight="1" x14ac:dyDescent="0.45"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1"/>
    </row>
    <row r="50" spans="2:16" ht="14.15" customHeight="1" x14ac:dyDescent="0.45">
      <c r="B50" s="129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1"/>
    </row>
    <row r="51" spans="2:16" ht="14.15" customHeight="1" x14ac:dyDescent="0.45">
      <c r="B51" s="129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1"/>
    </row>
    <row r="52" spans="2:16" ht="14.15" customHeight="1" thickBot="1" x14ac:dyDescent="0.5">
      <c r="B52" s="132"/>
      <c r="C52" s="133"/>
      <c r="D52" s="130"/>
      <c r="E52" s="130"/>
      <c r="F52" s="130"/>
      <c r="G52" s="133"/>
      <c r="H52" s="133"/>
      <c r="I52" s="133"/>
      <c r="J52" s="133"/>
      <c r="K52" s="133"/>
      <c r="L52" s="133"/>
      <c r="M52" s="133"/>
      <c r="N52" s="133"/>
      <c r="O52" s="133"/>
      <c r="P52" s="134"/>
    </row>
    <row r="53" spans="2:16" ht="14.15" customHeight="1" thickTop="1" thickBot="1" x14ac:dyDescent="0.5">
      <c r="B53" s="162" t="s">
        <v>166</v>
      </c>
      <c r="C53" s="163"/>
      <c r="D53" s="100">
        <v>0.81</v>
      </c>
      <c r="E53" s="100"/>
      <c r="F53" s="100"/>
      <c r="G53" s="163"/>
      <c r="H53" s="163"/>
      <c r="I53" s="163"/>
      <c r="J53" s="163"/>
      <c r="K53" s="163"/>
      <c r="L53" s="163"/>
      <c r="M53" s="163"/>
      <c r="N53" s="163"/>
      <c r="O53" s="163"/>
      <c r="P53" s="164"/>
    </row>
    <row r="54" spans="2:16" ht="14.15" customHeight="1" thickTop="1" thickBot="1" x14ac:dyDescent="0.5">
      <c r="B54" s="165" t="s">
        <v>176</v>
      </c>
      <c r="C54" s="166"/>
      <c r="D54" s="166"/>
      <c r="E54" s="167"/>
      <c r="F54" s="100">
        <v>413</v>
      </c>
      <c r="G54" s="168"/>
      <c r="H54" s="168"/>
      <c r="I54" s="168"/>
      <c r="J54" s="168"/>
      <c r="K54" s="168"/>
      <c r="L54" s="168"/>
      <c r="M54" s="168"/>
      <c r="N54" s="168"/>
      <c r="O54" s="168"/>
      <c r="P54" s="169"/>
    </row>
    <row r="55" spans="2:16" ht="13.5" customHeight="1" thickTop="1" x14ac:dyDescent="0.45"/>
    <row r="56" spans="2:16" ht="17.25" customHeight="1" x14ac:dyDescent="0.45">
      <c r="B56" s="116" t="s">
        <v>68</v>
      </c>
      <c r="C56" s="116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17" t="s">
        <v>69</v>
      </c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9"/>
      <c r="N57" s="120" t="s">
        <v>70</v>
      </c>
      <c r="O57" s="118"/>
      <c r="P57" s="121"/>
    </row>
    <row r="58" spans="2:16" ht="17.149999999999999" customHeight="1" x14ac:dyDescent="0.45">
      <c r="B58" s="122" t="s">
        <v>71</v>
      </c>
      <c r="C58" s="123"/>
      <c r="D58" s="124"/>
      <c r="E58" s="122" t="s">
        <v>72</v>
      </c>
      <c r="F58" s="123"/>
      <c r="G58" s="124"/>
      <c r="H58" s="123" t="s">
        <v>73</v>
      </c>
      <c r="I58" s="123"/>
      <c r="J58" s="123"/>
      <c r="K58" s="125" t="s">
        <v>74</v>
      </c>
      <c r="L58" s="123"/>
      <c r="M58" s="126"/>
      <c r="N58" s="127"/>
      <c r="O58" s="123"/>
      <c r="P58" s="128"/>
    </row>
    <row r="59" spans="2:16" ht="20.149999999999999" customHeight="1" x14ac:dyDescent="0.45">
      <c r="B59" s="104" t="s">
        <v>75</v>
      </c>
      <c r="C59" s="105"/>
      <c r="D59" s="54" t="b">
        <v>1</v>
      </c>
      <c r="E59" s="104" t="s">
        <v>76</v>
      </c>
      <c r="F59" s="105"/>
      <c r="G59" s="54" t="b">
        <v>1</v>
      </c>
      <c r="H59" s="112" t="s">
        <v>77</v>
      </c>
      <c r="I59" s="105"/>
      <c r="J59" s="54" t="b">
        <v>1</v>
      </c>
      <c r="K59" s="112" t="s">
        <v>78</v>
      </c>
      <c r="L59" s="105"/>
      <c r="M59" s="54" t="b">
        <v>1</v>
      </c>
      <c r="N59" s="113" t="s">
        <v>79</v>
      </c>
      <c r="O59" s="105"/>
      <c r="P59" s="54" t="b">
        <v>1</v>
      </c>
    </row>
    <row r="60" spans="2:16" ht="20.149999999999999" customHeight="1" x14ac:dyDescent="0.45">
      <c r="B60" s="104" t="s">
        <v>80</v>
      </c>
      <c r="C60" s="105"/>
      <c r="D60" s="54" t="b">
        <v>1</v>
      </c>
      <c r="E60" s="104" t="s">
        <v>81</v>
      </c>
      <c r="F60" s="105"/>
      <c r="G60" s="54" t="b">
        <v>1</v>
      </c>
      <c r="H60" s="112" t="s">
        <v>82</v>
      </c>
      <c r="I60" s="105"/>
      <c r="J60" s="54" t="b">
        <v>1</v>
      </c>
      <c r="K60" s="112" t="s">
        <v>83</v>
      </c>
      <c r="L60" s="105"/>
      <c r="M60" s="54" t="b">
        <v>1</v>
      </c>
      <c r="N60" s="113" t="s">
        <v>84</v>
      </c>
      <c r="O60" s="105"/>
      <c r="P60" s="54" t="b">
        <v>1</v>
      </c>
    </row>
    <row r="61" spans="2:16" ht="20.149999999999999" customHeight="1" x14ac:dyDescent="0.45">
      <c r="B61" s="104" t="s">
        <v>85</v>
      </c>
      <c r="C61" s="105"/>
      <c r="D61" s="54" t="b">
        <v>1</v>
      </c>
      <c r="E61" s="104" t="s">
        <v>86</v>
      </c>
      <c r="F61" s="105"/>
      <c r="G61" s="54" t="b">
        <v>1</v>
      </c>
      <c r="H61" s="112" t="s">
        <v>87</v>
      </c>
      <c r="I61" s="105"/>
      <c r="J61" s="54" t="b">
        <v>1</v>
      </c>
      <c r="K61" s="112" t="s">
        <v>88</v>
      </c>
      <c r="L61" s="105"/>
      <c r="M61" s="54" t="b">
        <v>1</v>
      </c>
      <c r="N61" s="113" t="s">
        <v>89</v>
      </c>
      <c r="O61" s="105"/>
      <c r="P61" s="54" t="b">
        <v>1</v>
      </c>
    </row>
    <row r="62" spans="2:16" ht="20.149999999999999" customHeight="1" x14ac:dyDescent="0.45">
      <c r="B62" s="112" t="s">
        <v>87</v>
      </c>
      <c r="C62" s="105"/>
      <c r="D62" s="54" t="b">
        <v>1</v>
      </c>
      <c r="E62" s="104" t="s">
        <v>90</v>
      </c>
      <c r="F62" s="105"/>
      <c r="G62" s="54" t="b">
        <v>1</v>
      </c>
      <c r="H62" s="112" t="s">
        <v>91</v>
      </c>
      <c r="I62" s="105"/>
      <c r="J62" s="54" t="b">
        <v>0</v>
      </c>
      <c r="K62" s="112" t="s">
        <v>92</v>
      </c>
      <c r="L62" s="105"/>
      <c r="M62" s="54" t="b">
        <v>1</v>
      </c>
      <c r="N62" s="113" t="s">
        <v>82</v>
      </c>
      <c r="O62" s="105"/>
      <c r="P62" s="54" t="b">
        <v>1</v>
      </c>
    </row>
    <row r="63" spans="2:16" ht="20.149999999999999" customHeight="1" x14ac:dyDescent="0.45">
      <c r="B63" s="112" t="s">
        <v>93</v>
      </c>
      <c r="C63" s="105"/>
      <c r="D63" s="54" t="b">
        <v>1</v>
      </c>
      <c r="E63" s="104" t="s">
        <v>94</v>
      </c>
      <c r="F63" s="105"/>
      <c r="G63" s="54" t="b">
        <v>1</v>
      </c>
      <c r="H63" s="64"/>
      <c r="I63" s="65"/>
      <c r="J63" s="66"/>
      <c r="K63" s="112" t="s">
        <v>95</v>
      </c>
      <c r="L63" s="105"/>
      <c r="M63" s="54" t="b">
        <v>1</v>
      </c>
      <c r="N63" s="113" t="s">
        <v>162</v>
      </c>
      <c r="O63" s="105"/>
      <c r="P63" s="54" t="b">
        <v>1</v>
      </c>
    </row>
    <row r="64" spans="2:16" ht="20.149999999999999" customHeight="1" x14ac:dyDescent="0.45">
      <c r="B64" s="112" t="s">
        <v>96</v>
      </c>
      <c r="C64" s="105"/>
      <c r="D64" s="54" t="b">
        <v>0</v>
      </c>
      <c r="E64" s="104" t="s">
        <v>97</v>
      </c>
      <c r="F64" s="105"/>
      <c r="G64" s="54" t="b">
        <v>1</v>
      </c>
      <c r="H64" s="67"/>
      <c r="I64" s="68"/>
      <c r="J64" s="69"/>
      <c r="K64" s="114" t="s">
        <v>98</v>
      </c>
      <c r="L64" s="115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04" t="s">
        <v>161</v>
      </c>
      <c r="F65" s="105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06" t="s">
        <v>104</v>
      </c>
      <c r="C69" s="106"/>
      <c r="D69"/>
      <c r="E69"/>
      <c r="F69" s="108" t="s">
        <v>105</v>
      </c>
      <c r="G69" s="110" t="s">
        <v>106</v>
      </c>
      <c r="H69"/>
      <c r="I69" s="106" t="s">
        <v>107</v>
      </c>
      <c r="J69" s="106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07"/>
      <c r="C70" s="107"/>
      <c r="D70" s="78"/>
      <c r="E70" s="79"/>
      <c r="F70" s="109"/>
      <c r="G70" s="111"/>
      <c r="H70" s="80"/>
      <c r="I70" s="107"/>
      <c r="J70" s="107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-163.69999999999999</v>
      </c>
      <c r="D72" s="56">
        <v>-164</v>
      </c>
      <c r="E72" s="90" t="s">
        <v>117</v>
      </c>
      <c r="F72" s="56">
        <v>18.8</v>
      </c>
      <c r="G72" s="56">
        <v>18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-164.6</v>
      </c>
      <c r="D73" s="56">
        <v>-165</v>
      </c>
      <c r="E73" s="92" t="s">
        <v>121</v>
      </c>
      <c r="F73" s="57">
        <v>33.1</v>
      </c>
      <c r="G73" s="57">
        <v>30.6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-194.9</v>
      </c>
      <c r="D74" s="56">
        <v>-190.4</v>
      </c>
      <c r="E74" s="92" t="s">
        <v>126</v>
      </c>
      <c r="F74" s="58">
        <v>15</v>
      </c>
      <c r="G74" s="58">
        <v>15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-109.7</v>
      </c>
      <c r="D75" s="56">
        <v>-110.7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27.5</v>
      </c>
      <c r="D76" s="56">
        <v>27.4</v>
      </c>
      <c r="E76" s="92" t="s">
        <v>136</v>
      </c>
      <c r="F76" s="58">
        <v>15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23.4</v>
      </c>
      <c r="D77" s="56">
        <v>23.4</v>
      </c>
      <c r="E77" s="92" t="s">
        <v>141</v>
      </c>
      <c r="F77" s="58">
        <v>240</v>
      </c>
      <c r="G77" s="58">
        <v>240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21.5</v>
      </c>
      <c r="D78" s="56">
        <v>21.5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20</v>
      </c>
      <c r="D79" s="56">
        <v>20</v>
      </c>
      <c r="E79" s="90" t="s">
        <v>151</v>
      </c>
      <c r="F79" s="56">
        <v>15</v>
      </c>
      <c r="G79" s="56">
        <v>14.8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1.11E-4</v>
      </c>
      <c r="D80" s="60">
        <v>1.25E-4</v>
      </c>
      <c r="E80" s="92" t="s">
        <v>156</v>
      </c>
      <c r="F80" s="57">
        <v>35.200000000000003</v>
      </c>
      <c r="G80" s="57">
        <v>35.200000000000003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52" t="s">
        <v>160</v>
      </c>
      <c r="C84" s="152"/>
    </row>
    <row r="85" spans="2:16" ht="15" customHeight="1" x14ac:dyDescent="0.45">
      <c r="B85" s="153" t="s">
        <v>181</v>
      </c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5"/>
    </row>
    <row r="86" spans="2:16" ht="15" customHeight="1" x14ac:dyDescent="0.45">
      <c r="B86" s="156"/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8"/>
    </row>
    <row r="87" spans="2:16" ht="15" customHeight="1" x14ac:dyDescent="0.45">
      <c r="B87" s="156"/>
      <c r="C87" s="157"/>
      <c r="D87" s="157"/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8"/>
    </row>
    <row r="88" spans="2:16" ht="15" customHeight="1" x14ac:dyDescent="0.45">
      <c r="B88" s="156"/>
      <c r="C88" s="157"/>
      <c r="D88" s="157"/>
      <c r="E88" s="157"/>
      <c r="F88" s="157"/>
      <c r="G88" s="157"/>
      <c r="H88" s="157"/>
      <c r="I88" s="157"/>
      <c r="J88" s="157"/>
      <c r="K88" s="157"/>
      <c r="L88" s="157"/>
      <c r="M88" s="157"/>
      <c r="N88" s="157"/>
      <c r="O88" s="157"/>
      <c r="P88" s="158"/>
    </row>
    <row r="89" spans="2:16" ht="15" customHeight="1" x14ac:dyDescent="0.45">
      <c r="B89" s="156"/>
      <c r="C89" s="157"/>
      <c r="D89" s="157"/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8"/>
    </row>
    <row r="90" spans="2:16" ht="15" customHeight="1" x14ac:dyDescent="0.45">
      <c r="B90" s="156"/>
      <c r="C90" s="157"/>
      <c r="D90" s="157"/>
      <c r="E90" s="157"/>
      <c r="F90" s="157"/>
      <c r="G90" s="157"/>
      <c r="H90" s="157"/>
      <c r="I90" s="157"/>
      <c r="J90" s="157"/>
      <c r="K90" s="157"/>
      <c r="L90" s="157"/>
      <c r="M90" s="157"/>
      <c r="N90" s="157"/>
      <c r="O90" s="157"/>
      <c r="P90" s="158"/>
    </row>
    <row r="91" spans="2:16" ht="15" customHeight="1" x14ac:dyDescent="0.45">
      <c r="B91" s="156"/>
      <c r="C91" s="157"/>
      <c r="D91" s="157"/>
      <c r="E91" s="157"/>
      <c r="F91" s="157"/>
      <c r="G91" s="157"/>
      <c r="H91" s="157"/>
      <c r="I91" s="157"/>
      <c r="J91" s="157"/>
      <c r="K91" s="157"/>
      <c r="L91" s="157"/>
      <c r="M91" s="157"/>
      <c r="N91" s="157"/>
      <c r="O91" s="157"/>
      <c r="P91" s="158"/>
    </row>
    <row r="92" spans="2:16" ht="15" customHeight="1" x14ac:dyDescent="0.45">
      <c r="B92" s="156"/>
      <c r="C92" s="157"/>
      <c r="D92" s="157"/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8"/>
    </row>
    <row r="93" spans="2:16" ht="15" customHeight="1" x14ac:dyDescent="0.45">
      <c r="B93" s="156"/>
      <c r="C93" s="157"/>
      <c r="D93" s="157"/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8"/>
    </row>
    <row r="94" spans="2:16" ht="15" customHeight="1" x14ac:dyDescent="0.45">
      <c r="B94" s="156"/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8"/>
    </row>
    <row r="95" spans="2:16" ht="15" customHeight="1" x14ac:dyDescent="0.45">
      <c r="B95" s="156"/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8"/>
    </row>
    <row r="96" spans="2:16" ht="15" customHeight="1" x14ac:dyDescent="0.45">
      <c r="B96" s="156"/>
      <c r="C96" s="157"/>
      <c r="D96" s="157"/>
      <c r="E96" s="157"/>
      <c r="F96" s="157"/>
      <c r="G96" s="157"/>
      <c r="H96" s="157"/>
      <c r="I96" s="157"/>
      <c r="J96" s="157"/>
      <c r="K96" s="157"/>
      <c r="L96" s="157"/>
      <c r="M96" s="157"/>
      <c r="N96" s="157"/>
      <c r="O96" s="157"/>
      <c r="P96" s="158"/>
    </row>
    <row r="97" spans="2:16" ht="15" customHeight="1" x14ac:dyDescent="0.45">
      <c r="B97" s="156"/>
      <c r="C97" s="157"/>
      <c r="D97" s="157"/>
      <c r="E97" s="157"/>
      <c r="F97" s="157"/>
      <c r="G97" s="157"/>
      <c r="H97" s="157"/>
      <c r="I97" s="157"/>
      <c r="J97" s="157"/>
      <c r="K97" s="157"/>
      <c r="L97" s="157"/>
      <c r="M97" s="157"/>
      <c r="N97" s="157"/>
      <c r="O97" s="157"/>
      <c r="P97" s="158"/>
    </row>
    <row r="98" spans="2:16" ht="15" customHeight="1" x14ac:dyDescent="0.45">
      <c r="B98" s="156"/>
      <c r="C98" s="157"/>
      <c r="D98" s="157"/>
      <c r="E98" s="157"/>
      <c r="F98" s="157"/>
      <c r="G98" s="157"/>
      <c r="H98" s="157"/>
      <c r="I98" s="157"/>
      <c r="J98" s="157"/>
      <c r="K98" s="157"/>
      <c r="L98" s="157"/>
      <c r="M98" s="157"/>
      <c r="N98" s="157"/>
      <c r="O98" s="157"/>
      <c r="P98" s="158"/>
    </row>
    <row r="99" spans="2:16" ht="15" customHeight="1" x14ac:dyDescent="0.45">
      <c r="B99" s="170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172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2026-09-27T09:47:22Z</dcterms:modified>
</cp:coreProperties>
</file>