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BC5B40E3-C33F-4938-8907-1BE41FBC2FE6}" xr6:coauthVersionLast="36" xr6:coauthVersionMax="47" xr10:uidLastSave="{00000000-0000-0000-0000-000000000000}"/>
  <bookViews>
    <workbookView xWindow="0" yWindow="0" windowWidth="38400" windowHeight="1765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sharedStrings.xml><?xml version="1.0" encoding="utf-8"?>
<sst xmlns="http://schemas.openxmlformats.org/spreadsheetml/2006/main" count="215" uniqueCount="200">
  <si>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</si>
  <si>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</si>
  <si>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</si>
  <si>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</si>
  <si>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</si>
  <si>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</si>
  <si>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</si>
  <si>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</si>
  <si>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</si>
  <si>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</si>
  <si>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</si>
  <si>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</si>
  <si>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</si>
  <si>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</si>
  <si>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</si>
  <si>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</si>
  <si>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</si>
  <si>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</si>
  <si>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</si>
  <si>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</si>
  <si>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</si>
  <si>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</si>
  <si>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</si>
  <si>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</si>
  <si>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</si>
  <si>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</si>
  <si>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</si>
  <si>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</si>
  <si>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</si>
  <si>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</si>
  <si>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</si>
  <si>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</si>
  <si>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</si>
  <si>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</si>
  <si>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</si>
  <si>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</si>
  <si>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</si>
  <si>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</si>
  <si>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</si>
  <si>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</si>
  <si>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</si>
  <si>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</si>
  <si>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</si>
  <si>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</si>
  <si>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</si>
  <si>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</si>
  <si>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</si>
  <si>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</si>
  <si>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</si>
  <si>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</si>
  <si>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</si>
  <si>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</si>
  <si>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</si>
  <si>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</si>
  <si>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</si>
  <si>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</si>
  <si>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</si>
  <si>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</si>
  <si>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</si>
  <si>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</si>
  <si>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</si>
  <si>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</si>
  <si>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</si>
  <si>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</si>
  <si>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</si>
  <si>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</si>
  <si>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</si>
  <si>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</si>
  <si>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</si>
  <si>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</si>
  <si>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</si>
  <si>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</si>
  <si>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</si>
  <si>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</si>
  <si>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</si>
  <si>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</si>
  <si>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</si>
  <si>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</si>
  <si>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</si>
  <si>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</si>
  <si>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</si>
  <si>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</si>
  <si>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</si>
  <si>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</si>
  <si>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</si>
  <si>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</si>
  <si>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</si>
  <si>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</si>
  <si>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</si>
  <si>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</si>
  <si>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</si>
  <si>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</si>
  <si>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</si>
  <si>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</si>
  <si>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</si>
  <si>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</si>
  <si>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</si>
  <si>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</si>
  <si>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</si>
  <si>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</si>
  <si>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</si>
  <si>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</si>
  <si>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</si>
  <si>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</si>
  <si>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</si>
  <si>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</si>
  <si>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</si>
  <si>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</si>
  <si>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</si>
  <si>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</si>
  <si>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</si>
  <si>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</si>
  <si>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</si>
  <si>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</si>
  <si>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</si>
  <si>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</si>
  <si>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</si>
  <si>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</si>
  <si>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</si>
  <si>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</si>
  <si>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</si>
  <si>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</si>
  <si>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</si>
  <si>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</si>
  <si>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</si>
  <si>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</si>
  <si>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</si>
  <si>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</si>
  <si>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</si>
  <si>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</si>
  <si>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</si>
  <si>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</si>
  <si>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</si>
  <si>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</si>
  <si>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</si>
  <si>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</si>
  <si>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</si>
  <si>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</si>
  <si>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</si>
  <si>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</si>
  <si>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</si>
  <si>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</si>
  <si>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</si>
  <si>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</si>
  <si>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</si>
  <si>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</si>
  <si>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</si>
  <si>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</si>
  <si>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</si>
  <si>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</si>
  <si>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</si>
  <si>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</si>
  <si>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</si>
  <si>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</si>
  <si>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</si>
  <si>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</si>
  <si>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</si>
  <si>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</si>
  <si>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</si>
  <si>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</si>
  <si>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</si>
  <si>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</si>
  <si>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</si>
  <si>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</si>
  <si>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</si>
  <si>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</si>
  <si>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</si>
  <si>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</si>
  <si>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</si>
  <si>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</si>
  <si>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</si>
  <si>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</si>
  <si>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</si>
  <si>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</si>
  <si>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</si>
  <si>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</si>
  <si>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</si>
  <si>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>R</t>
    <phoneticPr fontId="3" type="noConversion"/>
  </si>
  <si>
    <t>ALL</t>
    <phoneticPr fontId="3" type="noConversion"/>
  </si>
  <si>
    <t>N</t>
    <phoneticPr fontId="3" type="noConversion"/>
  </si>
  <si>
    <t>이순창</t>
    <phoneticPr fontId="3" type="noConversion"/>
  </si>
  <si>
    <t>ALL</t>
    <phoneticPr fontId="3" type="noConversion"/>
  </si>
  <si>
    <t>1. 월령 40% 이상으로 방풍막 설치.</t>
    <phoneticPr fontId="3" type="noConversion"/>
  </si>
  <si>
    <t>KSP</t>
    <phoneticPr fontId="3" type="noConversion"/>
  </si>
  <si>
    <t>LSST</t>
    <phoneticPr fontId="3" type="noConversion"/>
  </si>
  <si>
    <t>TMT</t>
    <phoneticPr fontId="3" type="noConversion"/>
  </si>
  <si>
    <t>NW</t>
    <phoneticPr fontId="3" type="noConversion"/>
  </si>
  <si>
    <t>2. 장비실 에어컨 고장, 문 개방을 통해 냉방 조치.</t>
    <phoneticPr fontId="3" type="noConversion"/>
  </si>
  <si>
    <t>BLG</t>
    <phoneticPr fontId="3" type="noConversion"/>
  </si>
  <si>
    <t>M_022047-022048:N</t>
    <phoneticPr fontId="3" type="noConversion"/>
  </si>
  <si>
    <t>G_022086-022087:K</t>
    <phoneticPr fontId="3" type="noConversion"/>
  </si>
  <si>
    <t>G_022112-022114:T</t>
    <phoneticPr fontId="3" type="noConversion"/>
  </si>
  <si>
    <t>G_022119-022120:K</t>
    <phoneticPr fontId="3" type="noConversion"/>
  </si>
  <si>
    <t>G_022126:N</t>
    <phoneticPr fontId="3" type="noConversion"/>
  </si>
  <si>
    <t>E_022130</t>
    <phoneticPr fontId="3" type="noConversion"/>
  </si>
  <si>
    <t>1. [E_022130] Half shutter 오류 발생, FSA recycle. (HA : +00:42:19.46 / Az : -48.0 / El : 78.6)</t>
    <phoneticPr fontId="3" type="noConversion"/>
  </si>
  <si>
    <t>G_022110-022111:M</t>
    <phoneticPr fontId="3" type="noConversion"/>
  </si>
  <si>
    <t>G_022143-022144:M</t>
    <phoneticPr fontId="3" type="noConversion"/>
  </si>
  <si>
    <t>G_022146-022147:T</t>
    <phoneticPr fontId="3" type="noConversion"/>
  </si>
  <si>
    <t>G_022253:M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</si>
</sst>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1" zoomScale="145" zoomScaleNormal="145" workbookViewId="0">
      <selection activeCell="D81" sqref="D81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0" t="s">
        <v>0</v>
      </c>
      <c r="C2" s="1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1">
        <v>46286</v>
      </c>
      <c r="D3" s="112"/>
      <c r="E3" s="1"/>
      <c r="F3" s="1"/>
      <c r="G3" s="1"/>
      <c r="H3" s="1"/>
      <c r="I3" s="1"/>
      <c r="J3" s="1"/>
      <c r="K3" s="62" t="s">
        <v>2</v>
      </c>
      <c r="L3" s="113">
        <f>(P31-(P32+P33))/P31*100</f>
        <v>100</v>
      </c>
      <c r="M3" s="113"/>
      <c r="N3" s="62" t="s">
        <v>3</v>
      </c>
      <c r="O3" s="113">
        <f>(P31-P33)/P31*100</f>
        <v>100</v>
      </c>
      <c r="P3" s="113"/>
    </row>
    <row r="4" spans="2:16" ht="14.25" customHeight="1" x14ac:dyDescent="0.45">
      <c r="B4" s="30" t="s">
        <v>4</v>
      </c>
      <c r="C4" s="2" t="s">
        <v>180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0" t="s">
        <v>7</v>
      </c>
      <c r="C7" s="11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0.97430555555555554</v>
      </c>
      <c r="D9" s="7">
        <v>1.3</v>
      </c>
      <c r="E9" s="7">
        <v>9.3000000000000007</v>
      </c>
      <c r="F9" s="7">
        <v>49</v>
      </c>
      <c r="G9" s="32" t="s">
        <v>179</v>
      </c>
      <c r="H9" s="7">
        <v>4.3</v>
      </c>
      <c r="I9" s="32">
        <v>69.900000000000006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0.19236111111111112</v>
      </c>
      <c r="D10" s="7">
        <v>1.2</v>
      </c>
      <c r="E10" s="7">
        <v>9.4</v>
      </c>
      <c r="F10" s="7">
        <v>53</v>
      </c>
      <c r="G10" s="32" t="s">
        <v>186</v>
      </c>
      <c r="H10" s="7">
        <v>1.1000000000000001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0.40625</v>
      </c>
      <c r="D11" s="12">
        <v>1</v>
      </c>
      <c r="E11" s="12">
        <v>9.8000000000000007</v>
      </c>
      <c r="F11" s="12">
        <v>24</v>
      </c>
      <c r="G11" s="32" t="s">
        <v>179</v>
      </c>
      <c r="H11" s="7">
        <v>0.3</v>
      </c>
      <c r="I11" s="13"/>
      <c r="J11" s="8">
        <f>IF(L11, 1, 0) + IF(M11, 2, 0) + IF(N11, 4, 0) + IF(O11, 8, 0) + IF(P11, 16, 0)</f>
        <v>1</v>
      </c>
      <c r="K11" s="9" t="b">
        <v>0</v>
      </c>
      <c r="L11" s="9" t="b">
        <v>1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23.431944444444444</v>
      </c>
      <c r="D12" s="16">
        <f>AVERAGE(D9:D11)</f>
        <v>1.1666666666666667</v>
      </c>
      <c r="E12" s="16">
        <f>AVERAGE(E9:E11)</f>
        <v>9.5000000000000018</v>
      </c>
      <c r="F12" s="17">
        <f>AVERAGE(F9:F11)</f>
        <v>42</v>
      </c>
      <c r="G12" s="18"/>
      <c r="H12" s="19">
        <f>AVERAGE(H9:H11)</f>
        <v>1.9000000000000001</v>
      </c>
      <c r="I12" s="1"/>
      <c r="J12" s="20">
        <f>AVERAGE(J9:J11)</f>
        <v>0.33333333333333331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0" t="s">
        <v>26</v>
      </c>
      <c r="C14" s="1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178</v>
      </c>
      <c r="E16" s="23" t="s">
        <v>188</v>
      </c>
      <c r="F16" s="23" t="s">
        <v>183</v>
      </c>
      <c r="G16" s="23" t="s">
        <v>184</v>
      </c>
      <c r="H16" s="23" t="s">
        <v>185</v>
      </c>
      <c r="I16" s="23" t="s">
        <v>181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0.92986111111111114</v>
      </c>
      <c r="D17" s="24">
        <v>0.93125000000000002</v>
      </c>
      <c r="E17" s="24">
        <v>0.97430555555555554</v>
      </c>
      <c r="F17" s="24">
        <v>0.14166666666666666</v>
      </c>
      <c r="G17" s="24">
        <v>0.36388888888888887</v>
      </c>
      <c r="H17" s="24">
        <v>0.38819444444444445</v>
      </c>
      <c r="I17" s="24">
        <v>0.41111111111111115</v>
      </c>
      <c r="J17" s="24"/>
      <c r="K17" s="24"/>
      <c r="L17" s="24"/>
      <c r="M17" s="24"/>
      <c r="N17" s="24"/>
      <c r="O17" s="24"/>
      <c r="P17" s="24">
        <v>0.4152777777777778</v>
      </c>
    </row>
    <row r="18" spans="2:16" ht="14.15" customHeight="1" x14ac:dyDescent="0.45">
      <c r="B18" s="31" t="s">
        <v>43</v>
      </c>
      <c r="C18" s="23">
        <v>21959</v>
      </c>
      <c r="D18" s="23">
        <v>21960</v>
      </c>
      <c r="E18" s="23">
        <v>21965</v>
      </c>
      <c r="F18" s="23">
        <v>22082</v>
      </c>
      <c r="G18" s="23">
        <v>22234</v>
      </c>
      <c r="H18" s="23">
        <v>22251</v>
      </c>
      <c r="I18" s="23">
        <v>22263</v>
      </c>
      <c r="J18" s="23"/>
      <c r="K18" s="23"/>
      <c r="L18" s="23"/>
      <c r="M18" s="23"/>
      <c r="N18" s="23"/>
      <c r="O18" s="23"/>
      <c r="P18" s="23">
        <v>22268</v>
      </c>
    </row>
    <row r="19" spans="2:16" ht="14.15" customHeight="1" thickBot="1" x14ac:dyDescent="0.5">
      <c r="B19" s="11" t="s">
        <v>44</v>
      </c>
      <c r="C19" s="25"/>
      <c r="D19" s="23">
        <v>21964</v>
      </c>
      <c r="E19" s="26">
        <v>22081</v>
      </c>
      <c r="F19" s="26">
        <v>22233</v>
      </c>
      <c r="G19" s="26">
        <v>22250</v>
      </c>
      <c r="H19" s="26">
        <v>22262</v>
      </c>
      <c r="I19" s="26">
        <v>22267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117</v>
      </c>
      <c r="F20" s="29">
        <f t="shared" si="0"/>
        <v>152</v>
      </c>
      <c r="G20" s="29">
        <f t="shared" si="0"/>
        <v>17</v>
      </c>
      <c r="H20" s="29">
        <f t="shared" si="0"/>
        <v>12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19" t="s">
        <v>46</v>
      </c>
      <c r="C22" s="31" t="s">
        <v>22</v>
      </c>
      <c r="D22" s="31" t="s">
        <v>24</v>
      </c>
      <c r="E22" s="31" t="s">
        <v>47</v>
      </c>
      <c r="F22" s="120" t="s">
        <v>48</v>
      </c>
      <c r="G22" s="120"/>
      <c r="H22" s="120"/>
      <c r="I22" s="120"/>
      <c r="J22" s="31" t="s">
        <v>22</v>
      </c>
      <c r="K22" s="31" t="s">
        <v>24</v>
      </c>
      <c r="L22" s="31" t="s">
        <v>47</v>
      </c>
      <c r="M22" s="120" t="s">
        <v>48</v>
      </c>
      <c r="N22" s="120"/>
      <c r="O22" s="120"/>
      <c r="P22" s="120"/>
    </row>
    <row r="23" spans="2:16" ht="13.5" customHeight="1" x14ac:dyDescent="0.45">
      <c r="B23" s="119"/>
      <c r="C23" s="103"/>
      <c r="D23" s="103"/>
      <c r="E23" s="32" t="s">
        <v>172</v>
      </c>
      <c r="F23" s="121"/>
      <c r="G23" s="122"/>
      <c r="H23" s="122"/>
      <c r="I23" s="123"/>
      <c r="J23" s="103"/>
      <c r="K23" s="103"/>
      <c r="L23" s="32" t="s">
        <v>173</v>
      </c>
      <c r="M23" s="118"/>
      <c r="N23" s="118"/>
      <c r="O23" s="118"/>
      <c r="P23" s="118"/>
    </row>
    <row r="24" spans="2:16" ht="13.5" customHeight="1" x14ac:dyDescent="0.45">
      <c r="B24" s="119"/>
      <c r="C24" s="103"/>
      <c r="D24" s="103"/>
      <c r="E24" s="32" t="s">
        <v>174</v>
      </c>
      <c r="F24" s="121"/>
      <c r="G24" s="122"/>
      <c r="H24" s="122"/>
      <c r="I24" s="123"/>
      <c r="J24" s="103"/>
      <c r="K24" s="103"/>
      <c r="L24" s="32" t="s">
        <v>175</v>
      </c>
      <c r="M24" s="118"/>
      <c r="N24" s="118"/>
      <c r="O24" s="118"/>
      <c r="P24" s="118"/>
    </row>
    <row r="25" spans="2:16" ht="13.5" customHeight="1" x14ac:dyDescent="0.45">
      <c r="B25" s="119"/>
      <c r="C25" s="103"/>
      <c r="D25" s="103"/>
      <c r="E25" s="32" t="s">
        <v>177</v>
      </c>
      <c r="F25" s="121"/>
      <c r="G25" s="122"/>
      <c r="H25" s="122"/>
      <c r="I25" s="123"/>
      <c r="J25" s="103"/>
      <c r="K25" s="103"/>
      <c r="L25" s="32" t="s">
        <v>174</v>
      </c>
      <c r="M25" s="118"/>
      <c r="N25" s="118"/>
      <c r="O25" s="118"/>
      <c r="P25" s="118"/>
    </row>
    <row r="26" spans="2:16" ht="13.5" customHeight="1" x14ac:dyDescent="0.45">
      <c r="B26" s="119"/>
      <c r="C26" s="103"/>
      <c r="D26" s="103"/>
      <c r="E26" s="32" t="s">
        <v>173</v>
      </c>
      <c r="F26" s="121"/>
      <c r="G26" s="122"/>
      <c r="H26" s="122"/>
      <c r="I26" s="123"/>
      <c r="J26" s="103"/>
      <c r="K26" s="103"/>
      <c r="L26" s="32" t="s">
        <v>172</v>
      </c>
      <c r="M26" s="118"/>
      <c r="N26" s="118"/>
      <c r="O26" s="118"/>
      <c r="P26" s="11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0" t="s">
        <v>49</v>
      </c>
      <c r="C28" s="110"/>
      <c r="D28" s="11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0.14444444444444446</v>
      </c>
      <c r="D30" s="39">
        <v>0.22222222222222221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0.38750000000000001</v>
      </c>
    </row>
    <row r="31" spans="2:16" ht="14.15" customHeight="1" x14ac:dyDescent="0.45">
      <c r="B31" s="33" t="s">
        <v>164</v>
      </c>
      <c r="C31" s="43">
        <v>0.1673611111111111</v>
      </c>
      <c r="D31" s="6">
        <v>0.22222222222222221</v>
      </c>
      <c r="E31" s="6"/>
      <c r="F31" s="6"/>
      <c r="G31" s="6"/>
      <c r="H31" s="6"/>
      <c r="I31" s="6"/>
      <c r="J31" s="6">
        <v>2.4305555555555556E-2</v>
      </c>
      <c r="K31" s="6">
        <v>1.8055555555555557E-2</v>
      </c>
      <c r="L31" s="6"/>
      <c r="M31" s="6"/>
      <c r="N31" s="6"/>
      <c r="O31" s="44"/>
      <c r="P31" s="42">
        <f>SUM(C31:N31)</f>
        <v>0.43194444444444441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0.1673611111111111</v>
      </c>
      <c r="D34" s="97">
        <f t="shared" ref="D34:M34" si="2">D31-D32-D33</f>
        <v>0.22222222222222221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2.4305555555555556E-2</v>
      </c>
      <c r="K34" s="97">
        <f t="shared" si="2"/>
        <v>1.8055555555555557E-2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0.43194444444444441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2" t="s">
        <v>66</v>
      </c>
      <c r="C36" s="132" t="s">
        <v>189</v>
      </c>
      <c r="D36" s="133"/>
      <c r="E36" s="132" t="s">
        <v>190</v>
      </c>
      <c r="F36" s="133"/>
      <c r="G36" s="132" t="s">
        <v>196</v>
      </c>
      <c r="H36" s="133"/>
      <c r="I36" s="132" t="s">
        <v>191</v>
      </c>
      <c r="J36" s="133"/>
      <c r="K36" s="132" t="s">
        <v>192</v>
      </c>
      <c r="L36" s="133"/>
      <c r="M36" s="132" t="s">
        <v>193</v>
      </c>
      <c r="N36" s="133"/>
      <c r="O36" s="132" t="s">
        <v>194</v>
      </c>
      <c r="P36" s="133"/>
    </row>
    <row r="37" spans="2:16" ht="18" customHeight="1" x14ac:dyDescent="0.45">
      <c r="B37" s="143"/>
      <c r="C37" s="134" t="s">
        <v>197</v>
      </c>
      <c r="D37" s="134"/>
      <c r="E37" s="132" t="s">
        <v>198</v>
      </c>
      <c r="F37" s="133"/>
      <c r="G37" s="132" t="s">
        <v>199</v>
      </c>
      <c r="H37" s="133"/>
      <c r="I37" s="135"/>
      <c r="J37" s="134"/>
      <c r="K37" s="135"/>
      <c r="L37" s="134"/>
      <c r="M37" s="134"/>
      <c r="N37" s="134"/>
      <c r="O37" s="134"/>
      <c r="P37" s="134"/>
    </row>
    <row r="38" spans="2:16" ht="18" customHeight="1" x14ac:dyDescent="0.45">
      <c r="B38" s="143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2:16" ht="18" customHeight="1" x14ac:dyDescent="0.45">
      <c r="B39" s="143"/>
      <c r="C39" s="134"/>
      <c r="D39" s="134"/>
      <c r="E39" s="134"/>
      <c r="F39" s="134"/>
      <c r="G39" s="134"/>
      <c r="H39" s="134"/>
      <c r="I39" s="135"/>
      <c r="J39" s="134"/>
      <c r="K39" s="134"/>
      <c r="L39" s="134"/>
      <c r="M39" s="134"/>
      <c r="N39" s="134"/>
      <c r="O39" s="134"/>
      <c r="P39" s="134"/>
    </row>
    <row r="40" spans="2:16" ht="18" customHeight="1" x14ac:dyDescent="0.45">
      <c r="B40" s="143"/>
      <c r="C40" s="134"/>
      <c r="D40" s="134"/>
      <c r="E40" s="134"/>
      <c r="F40" s="134"/>
      <c r="G40" s="135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2:16" ht="18" customHeight="1" x14ac:dyDescent="0.45">
      <c r="B41" s="14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6" t="s">
        <v>67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4" spans="2:16" ht="14.15" customHeight="1" x14ac:dyDescent="0.45">
      <c r="B44" s="139" t="s">
        <v>195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5" customHeight="1" x14ac:dyDescent="0.45">
      <c r="B45" s="139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1"/>
    </row>
    <row r="46" spans="2:16" ht="14.15" customHeight="1" x14ac:dyDescent="0.45">
      <c r="B46" s="139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1"/>
    </row>
    <row r="47" spans="2:16" ht="14.15" customHeight="1" x14ac:dyDescent="0.45">
      <c r="B47" s="13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1"/>
    </row>
    <row r="48" spans="2:16" ht="14.15" customHeight="1" x14ac:dyDescent="0.45">
      <c r="B48" s="139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1"/>
    </row>
    <row r="49" spans="2:16" ht="14.15" customHeight="1" x14ac:dyDescent="0.45">
      <c r="B49" s="158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1"/>
    </row>
    <row r="50" spans="2:16" ht="14.15" customHeight="1" x14ac:dyDescent="0.45">
      <c r="B50" s="158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1"/>
    </row>
    <row r="51" spans="2:16" ht="14.15" customHeight="1" x14ac:dyDescent="0.45">
      <c r="B51" s="158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1"/>
    </row>
    <row r="52" spans="2:16" ht="14.15" customHeight="1" thickBot="1" x14ac:dyDescent="0.5">
      <c r="B52" s="159"/>
      <c r="C52" s="160"/>
      <c r="D52" s="140"/>
      <c r="E52" s="140"/>
      <c r="F52" s="140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4" t="s">
        <v>166</v>
      </c>
      <c r="C53" s="125"/>
      <c r="D53" s="100">
        <v>1.49</v>
      </c>
      <c r="E53" s="100">
        <v>1.1200000000000001</v>
      </c>
      <c r="F53" s="100">
        <v>0.96</v>
      </c>
      <c r="G53" s="125"/>
      <c r="H53" s="125"/>
      <c r="I53" s="125"/>
      <c r="J53" s="125"/>
      <c r="K53" s="125"/>
      <c r="L53" s="125"/>
      <c r="M53" s="125"/>
      <c r="N53" s="125"/>
      <c r="O53" s="125"/>
      <c r="P53" s="126"/>
    </row>
    <row r="54" spans="2:16" ht="14.15" customHeight="1" thickTop="1" thickBot="1" x14ac:dyDescent="0.5">
      <c r="B54" s="127" t="s">
        <v>176</v>
      </c>
      <c r="C54" s="128"/>
      <c r="D54" s="128"/>
      <c r="E54" s="129"/>
      <c r="F54" s="100">
        <v>78</v>
      </c>
      <c r="G54" s="130"/>
      <c r="H54" s="130"/>
      <c r="I54" s="130"/>
      <c r="J54" s="130"/>
      <c r="K54" s="130"/>
      <c r="L54" s="130"/>
      <c r="M54" s="130"/>
      <c r="N54" s="130"/>
      <c r="O54" s="130"/>
      <c r="P54" s="131"/>
    </row>
    <row r="55" spans="2:16" ht="13.5" customHeight="1" thickTop="1" x14ac:dyDescent="0.45"/>
    <row r="56" spans="2:16" ht="17.25" customHeight="1" x14ac:dyDescent="0.45">
      <c r="B56" s="145" t="s">
        <v>68</v>
      </c>
      <c r="C56" s="145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6" t="s">
        <v>69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8"/>
      <c r="N57" s="149" t="s">
        <v>70</v>
      </c>
      <c r="O57" s="147"/>
      <c r="P57" s="150"/>
    </row>
    <row r="58" spans="2:16" ht="17.149999999999999" customHeight="1" x14ac:dyDescent="0.45">
      <c r="B58" s="151" t="s">
        <v>71</v>
      </c>
      <c r="C58" s="152"/>
      <c r="D58" s="153"/>
      <c r="E58" s="151" t="s">
        <v>72</v>
      </c>
      <c r="F58" s="152"/>
      <c r="G58" s="153"/>
      <c r="H58" s="152" t="s">
        <v>73</v>
      </c>
      <c r="I58" s="152"/>
      <c r="J58" s="152"/>
      <c r="K58" s="154" t="s">
        <v>74</v>
      </c>
      <c r="L58" s="152"/>
      <c r="M58" s="155"/>
      <c r="N58" s="156"/>
      <c r="O58" s="152"/>
      <c r="P58" s="157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0" t="s">
        <v>104</v>
      </c>
      <c r="C69" s="110"/>
      <c r="D69"/>
      <c r="E69"/>
      <c r="F69" s="167" t="s">
        <v>105</v>
      </c>
      <c r="G69" s="169" t="s">
        <v>106</v>
      </c>
      <c r="H69"/>
      <c r="I69" s="110" t="s">
        <v>107</v>
      </c>
      <c r="J69" s="110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-164.3</v>
      </c>
      <c r="D72" s="56">
        <v>-165.5</v>
      </c>
      <c r="E72" s="90" t="s">
        <v>117</v>
      </c>
      <c r="F72" s="56">
        <v>27.8</v>
      </c>
      <c r="G72" s="56">
        <v>20.7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-165.1</v>
      </c>
      <c r="D73" s="56">
        <v>-166.7</v>
      </c>
      <c r="E73" s="92" t="s">
        <v>121</v>
      </c>
      <c r="F73" s="57">
        <v>17</v>
      </c>
      <c r="G73" s="57">
        <v>20.6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-188.5</v>
      </c>
      <c r="D74" s="56">
        <v>-192.6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-111.7</v>
      </c>
      <c r="D75" s="56">
        <v>-114.2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34.6</v>
      </c>
      <c r="D76" s="56">
        <v>28</v>
      </c>
      <c r="E76" s="92" t="s">
        <v>136</v>
      </c>
      <c r="F76" s="58">
        <v>10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31</v>
      </c>
      <c r="D77" s="56">
        <v>24.4</v>
      </c>
      <c r="E77" s="92" t="s">
        <v>141</v>
      </c>
      <c r="F77" s="58">
        <v>270</v>
      </c>
      <c r="G77" s="58">
        <v>255</v>
      </c>
      <c r="H77" s="91"/>
      <c r="I77" s="88" t="s">
        <v>142</v>
      </c>
      <c r="J77" s="55">
        <v>0</v>
      </c>
      <c r="K77" s="88" t="s">
        <v>143</v>
      </c>
      <c r="L77" s="55">
        <v>4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29.3</v>
      </c>
      <c r="D78" s="56">
        <v>22.6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28</v>
      </c>
      <c r="D79" s="56">
        <v>21.3</v>
      </c>
      <c r="E79" s="90" t="s">
        <v>151</v>
      </c>
      <c r="F79" s="56">
        <v>13.1</v>
      </c>
      <c r="G79" s="56">
        <v>10.8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1.3200000000000001E-4</v>
      </c>
      <c r="D80" s="60">
        <v>1.22E-4</v>
      </c>
      <c r="E80" s="92" t="s">
        <v>156</v>
      </c>
      <c r="F80" s="57">
        <v>31.7</v>
      </c>
      <c r="G80" s="57">
        <v>31.3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4" t="s">
        <v>160</v>
      </c>
      <c r="C84" s="114"/>
    </row>
    <row r="85" spans="2:16" ht="15" customHeight="1" x14ac:dyDescent="0.45">
      <c r="B85" s="115" t="s">
        <v>182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7"/>
    </row>
    <row r="86" spans="2:16" ht="15" customHeight="1" x14ac:dyDescent="0.45">
      <c r="B86" s="104" t="s">
        <v>187</v>
      </c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6"/>
    </row>
    <row r="87" spans="2:16" ht="15" customHeight="1" x14ac:dyDescent="0.45">
      <c r="B87" s="104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</row>
    <row r="88" spans="2:16" ht="15" customHeight="1" x14ac:dyDescent="0.45">
      <c r="B88" s="104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6"/>
    </row>
    <row r="89" spans="2:16" ht="15" customHeight="1" x14ac:dyDescent="0.45">
      <c r="B89" s="104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</row>
    <row r="90" spans="2:16" ht="15" customHeight="1" x14ac:dyDescent="0.45">
      <c r="B90" s="104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6"/>
    </row>
    <row r="91" spans="2:16" ht="15" customHeight="1" x14ac:dyDescent="0.45">
      <c r="B91" s="104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6"/>
    </row>
    <row r="92" spans="2:16" ht="15" customHeight="1" x14ac:dyDescent="0.45">
      <c r="B92" s="104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6"/>
    </row>
    <row r="93" spans="2:16" ht="15" customHeight="1" x14ac:dyDescent="0.45">
      <c r="B93" s="104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6"/>
    </row>
    <row r="94" spans="2:16" ht="15" customHeight="1" x14ac:dyDescent="0.45">
      <c r="B94" s="104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6"/>
    </row>
    <row r="95" spans="2:16" ht="15" customHeight="1" x14ac:dyDescent="0.45">
      <c r="B95" s="104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6"/>
    </row>
    <row r="96" spans="2:16" ht="15" customHeight="1" x14ac:dyDescent="0.45">
      <c r="B96" s="104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6"/>
    </row>
    <row r="97" spans="2:16" ht="15" customHeight="1" x14ac:dyDescent="0.45">
      <c r="B97" s="104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6"/>
    </row>
    <row r="98" spans="2:16" ht="15" customHeight="1" x14ac:dyDescent="0.45">
      <c r="B98" s="104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6"/>
    </row>
    <row r="99" spans="2:16" ht="15" customHeight="1" x14ac:dyDescent="0.45">
      <c r="B99" s="107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9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sheet="1" formatCells="0"/>
  <mergeCells count="131"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2026-09-21T10:04:08Z</dcterms:modified>
</cp:coreProperties>
</file>