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KMTNet-CTIO\바탕화면\관측 관련\관측일지\2026\8월\"/>
    </mc:Choice>
  </mc:AlternateContent>
  <xr:revisionPtr revIDLastSave="0" documentId="13_ncr:1_{A1C64924-223C-4BBB-A993-473FC0071F9D}" xr6:coauthVersionLast="36" xr6:coauthVersionMax="47" xr10:uidLastSave="{00000000-0000-0000-0000-000000000000}"/>
  <bookViews>
    <workbookView xWindow="0" yWindow="0" windowWidth="38400" windowHeight="1765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<sst xmlns="http://schemas.openxmlformats.org/spreadsheetml/2006/main" count="203" uniqueCount="187">
  <si>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</si>
  <si>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</si>
  <si>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</si>
  <si>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</si>
  <si>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</si>
  <si>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</si>
  <si>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</si>
  <si>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</si>
  <si>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</si>
  <si>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</si>
  <si>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</si>
  <si>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</si>
  <si>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</si>
  <si>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</si>
  <si>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</si>
  <si>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</si>
  <si>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</si>
  <si>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</si>
  <si>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</si>
  <si>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</si>
  <si>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</si>
  <si>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</si>
  <si>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</si>
  <si>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</si>
  <si>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</si>
  <si>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</si>
  <si>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</si>
  <si>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</si>
  <si>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</si>
  <si>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</si>
  <si>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</si>
  <si>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</si>
  <si>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</si>
  <si>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</si>
  <si>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</si>
  <si>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</si>
  <si>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</si>
  <si>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</si>
  <si>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</si>
  <si>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</si>
  <si>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</si>
  <si>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</si>
  <si>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</si>
  <si>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</si>
  <si>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</si>
  <si>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</si>
  <si>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</si>
  <si>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</si>
  <si>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</si>
  <si>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</si>
  <si>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</si>
  <si>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</si>
  <si>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</si>
  <si>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</si>
  <si>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</si>
  <si>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</si>
  <si>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</si>
  <si>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</si>
  <si>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</si>
  <si>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</si>
  <si>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</si>
  <si>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</si>
  <si>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</si>
  <si>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</si>
  <si>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</si>
  <si>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</si>
  <si>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</si>
  <si>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</si>
  <si>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</si>
  <si>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</si>
  <si>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</si>
  <si>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</si>
  <si>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</si>
  <si>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</si>
  <si>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</si>
  <si>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</si>
  <si>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</si>
  <si>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</si>
  <si>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</si>
  <si>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</si>
  <si>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</si>
  <si>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</si>
  <si>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</si>
  <si>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</si>
  <si>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</si>
  <si>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</si>
  <si>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</si>
  <si>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</si>
  <si>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</si>
  <si>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</si>
  <si>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</si>
  <si>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</si>
  <si>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</si>
  <si>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</si>
  <si>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</si>
  <si>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</si>
  <si>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</si>
  <si>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</si>
  <si>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</si>
  <si>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</si>
  <si>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</si>
  <si>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</si>
  <si>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</si>
  <si>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</si>
  <si>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</si>
  <si>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</si>
  <si>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</si>
  <si>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</si>
  <si>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</si>
  <si>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</si>
  <si>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</si>
  <si>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</si>
  <si>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</si>
  <si>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</si>
  <si>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</si>
  <si>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</si>
  <si>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</si>
  <si>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</si>
  <si>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</si>
  <si>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</si>
  <si>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</si>
  <si>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</si>
  <si>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</si>
  <si>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</si>
  <si>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</si>
  <si>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</si>
  <si>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</si>
  <si>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</si>
  <si>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</si>
  <si>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</si>
  <si>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</si>
  <si>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</si>
  <si>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</si>
  <si>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</si>
  <si>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</si>
  <si>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</si>
  <si>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</si>
  <si>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</si>
  <si>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</si>
  <si>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</si>
  <si>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</si>
  <si>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</si>
  <si>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</si>
  <si>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</si>
  <si>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</si>
  <si>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</si>
  <si>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</si>
  <si>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</si>
  <si>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</si>
  <si>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</si>
  <si>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</si>
  <si>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</si>
  <si>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</si>
  <si>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</si>
  <si>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</si>
  <si>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</si>
  <si>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</si>
  <si>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</si>
  <si>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</si>
  <si>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</si>
  <si>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</si>
  <si>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</si>
  <si>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</si>
  <si>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</si>
  <si>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</si>
  <si>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</si>
  <si>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</si>
  <si>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</si>
  <si>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</si>
  <si>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</si>
  <si>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</si>
  <si>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</si>
  <si>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</si>
  <si>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</si>
  <si>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</si>
  <si>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</si>
  <si>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</si>
  <si>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>R</t>
    <phoneticPr fontId="3" type="noConversion"/>
  </si>
  <si>
    <t>이순창</t>
    <phoneticPr fontId="3" type="noConversion"/>
  </si>
  <si>
    <t>ALL</t>
    <phoneticPr fontId="3" type="noConversion"/>
  </si>
  <si>
    <t>BLG</t>
    <phoneticPr fontId="3" type="noConversion"/>
  </si>
  <si>
    <t>1. 월령 40% 이상으로 방풍막 설치.</t>
    <phoneticPr fontId="3" type="noConversion"/>
  </si>
  <si>
    <t>NW</t>
    <phoneticPr fontId="3" type="noConversion"/>
  </si>
  <si>
    <t>N</t>
    <phoneticPr fontId="3" type="noConversion"/>
  </si>
  <si>
    <t>1. [00:01-01:19] 구름 유입과 비 예보로 인해 관측 중단 및 재개.</t>
    <phoneticPr fontId="3" type="noConversion"/>
  </si>
  <si>
    <t>2. [01:46] 짙은 구름으로 인해 관측 중단.</t>
    <phoneticPr fontId="3" type="noConversion"/>
  </si>
  <si>
    <t>C_016674-016710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</si>
</sst>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checked="Checked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zoomScale="145" zoomScaleNormal="145" workbookViewId="0">
      <selection activeCell="H19" sqref="H19"/>
    </sheetView>
  </sheetViews>
  <sheetFormatPr defaultColWidth="0" defaultRowHeight="11.5" zeroHeight="1" x14ac:dyDescent="0.45"/>
  <cols>
    <col min="1" max="1" width="0.7265625" style="61" customWidth="1"/>
    <col min="2" max="2" width="7.7265625" style="61" customWidth="1"/>
    <col min="3" max="16" width="6.7265625" style="61" customWidth="1"/>
    <col min="17" max="17" width="0.7265625" style="61" customWidth="1"/>
    <col min="18" max="18" width="9.1796875" style="61" hidden="1" customWidth="1"/>
    <col min="19" max="16384" width="9.1796875" style="61" hidden="1"/>
  </cols>
  <sheetData>
    <row r="1" spans="2:16" ht="13.5" customHeight="1" x14ac:dyDescent="0.45"/>
    <row r="2" spans="2:16" ht="14.25" customHeight="1" thickBot="1" x14ac:dyDescent="0.5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5">
      <c r="B3" s="30" t="s">
        <v>1</v>
      </c>
      <c r="C3" s="111">
        <v>46265</v>
      </c>
      <c r="D3" s="112"/>
      <c r="E3" s="1"/>
      <c r="F3" s="1"/>
      <c r="G3" s="1"/>
      <c r="H3" s="1"/>
      <c r="I3" s="1"/>
      <c r="J3" s="1"/>
      <c r="K3" s="62" t="s">
        <v>2</v>
      </c>
      <c r="L3" s="113">
        <f>(P31-(P32+P33))/P31*100</f>
        <v>11.904761904761889</v>
      </c>
      <c r="M3" s="113"/>
      <c r="N3" s="62" t="s">
        <v>3</v>
      </c>
      <c r="O3" s="113">
        <f>(P31-P33)/P31*100</f>
        <v>100</v>
      </c>
      <c r="P3" s="113"/>
    </row>
    <row r="4" spans="2:16" ht="14.25" customHeight="1" x14ac:dyDescent="0.45">
      <c r="B4" s="30" t="s">
        <v>4</v>
      </c>
      <c r="C4" s="2" t="s">
        <v>178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4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4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45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4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45">
      <c r="B9" s="31" t="s">
        <v>22</v>
      </c>
      <c r="C9" s="24">
        <v>0.96736111111111101</v>
      </c>
      <c r="D9" s="7">
        <v>2.1</v>
      </c>
      <c r="E9" s="7">
        <v>5.5</v>
      </c>
      <c r="F9" s="7">
        <v>72</v>
      </c>
      <c r="G9" s="32" t="s">
        <v>183</v>
      </c>
      <c r="H9" s="7">
        <v>3.4</v>
      </c>
      <c r="I9" s="32">
        <v>89.7</v>
      </c>
      <c r="J9" s="8">
        <f>IF(L9, 1, 0) + IF(M9, 2, 0) + IF(N9, 4, 0) + IF(O9, 8, 0) + IF(P9, 16, 0)</f>
        <v>1</v>
      </c>
      <c r="K9" s="9" t="b">
        <v>0</v>
      </c>
      <c r="L9" s="9" t="b">
        <v>1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 x14ac:dyDescent="0.45">
      <c r="B10" s="31" t="s">
        <v>23</v>
      </c>
      <c r="C10" s="24">
        <v>0.19999999999999998</v>
      </c>
      <c r="D10" s="7"/>
      <c r="E10" s="7">
        <v>2.7</v>
      </c>
      <c r="F10" s="7">
        <v>85</v>
      </c>
      <c r="G10" s="32" t="s">
        <v>182</v>
      </c>
      <c r="H10" s="7">
        <v>3.1</v>
      </c>
      <c r="I10" s="10"/>
      <c r="J10" s="8">
        <f>IF(L10, 1, 0) + IF(M10, 2, 0) + IF(N10, 4, 0) + IF(O10, 8, 0) + IF(P10, 16, 0)</f>
        <v>8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1</v>
      </c>
      <c r="P10" s="9" t="b">
        <v>0</v>
      </c>
    </row>
    <row r="11" spans="2:16" ht="14.25" customHeight="1" thickBot="1" x14ac:dyDescent="0.5">
      <c r="B11" s="11" t="s">
        <v>24</v>
      </c>
      <c r="C11" s="24">
        <v>0.37708333333333338</v>
      </c>
      <c r="D11" s="12"/>
      <c r="E11" s="12">
        <v>0</v>
      </c>
      <c r="F11" s="12">
        <v>90</v>
      </c>
      <c r="G11" s="32" t="s">
        <v>183</v>
      </c>
      <c r="H11" s="7">
        <v>2.2999999999999998</v>
      </c>
      <c r="I11" s="13"/>
      <c r="J11" s="8">
        <f>IF(L11, 1, 0) + IF(M11, 2, 0) + IF(N11, 4, 0) + IF(O11, 8, 0) + IF(P11, 16, 0)</f>
        <v>16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1</v>
      </c>
    </row>
    <row r="12" spans="2:16" ht="14.25" customHeight="1" thickBot="1" x14ac:dyDescent="0.5">
      <c r="B12" s="14" t="s">
        <v>25</v>
      </c>
      <c r="C12" s="15">
        <f>(24-C9)+C11</f>
        <v>23.409722222222225</v>
      </c>
      <c r="D12" s="16">
        <f>AVERAGE(D9:D11)</f>
        <v>2.1</v>
      </c>
      <c r="E12" s="16">
        <f>AVERAGE(E9:E11)</f>
        <v>2.7333333333333329</v>
      </c>
      <c r="F12" s="17">
        <f>AVERAGE(F9:F11)</f>
        <v>82.333333333333329</v>
      </c>
      <c r="G12" s="18"/>
      <c r="H12" s="19">
        <f>AVERAGE(H9:H11)</f>
        <v>2.9333333333333336</v>
      </c>
      <c r="I12" s="1"/>
      <c r="J12" s="20">
        <f>AVERAGE(J9:J11)</f>
        <v>8.3333333333333339</v>
      </c>
      <c r="K12" s="1"/>
      <c r="L12" s="1"/>
      <c r="M12" s="1"/>
      <c r="N12" s="1"/>
      <c r="O12" s="1"/>
      <c r="P12" s="1"/>
    </row>
    <row r="13" spans="2:16" ht="14.15" customHeight="1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45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4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45">
      <c r="B16" s="31" t="s">
        <v>41</v>
      </c>
      <c r="C16" s="23" t="s">
        <v>171</v>
      </c>
      <c r="D16" s="23" t="s">
        <v>179</v>
      </c>
      <c r="E16" s="23" t="s">
        <v>180</v>
      </c>
      <c r="F16" s="23" t="s">
        <v>179</v>
      </c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45">
      <c r="B17" s="31" t="s">
        <v>42</v>
      </c>
      <c r="C17" s="24">
        <v>0.91041666666666676</v>
      </c>
      <c r="D17" s="24">
        <v>0.91180555555555554</v>
      </c>
      <c r="E17" s="24">
        <v>0.96736111111111101</v>
      </c>
      <c r="F17" s="24">
        <v>0.37708333333333338</v>
      </c>
      <c r="G17" s="24"/>
      <c r="H17" s="24"/>
      <c r="I17" s="24"/>
      <c r="J17" s="24"/>
      <c r="K17" s="24"/>
      <c r="L17" s="24"/>
      <c r="M17" s="24"/>
      <c r="N17" s="24"/>
      <c r="O17" s="24"/>
      <c r="P17" s="24">
        <v>0.38125000000000003</v>
      </c>
    </row>
    <row r="18" spans="2:16" ht="14.15" customHeight="1" x14ac:dyDescent="0.45">
      <c r="B18" s="31" t="s">
        <v>43</v>
      </c>
      <c r="C18" s="23">
        <v>16668</v>
      </c>
      <c r="D18" s="23">
        <v>16669</v>
      </c>
      <c r="E18" s="23">
        <v>16674</v>
      </c>
      <c r="F18" s="23">
        <v>16711</v>
      </c>
      <c r="G18" s="23"/>
      <c r="H18" s="23"/>
      <c r="I18" s="23"/>
      <c r="J18" s="23"/>
      <c r="K18" s="23"/>
      <c r="L18" s="23"/>
      <c r="M18" s="23"/>
      <c r="N18" s="23"/>
      <c r="O18" s="23"/>
      <c r="P18" s="23">
        <v>16716</v>
      </c>
    </row>
    <row r="19" spans="2:16" ht="14.15" customHeight="1" thickBot="1" x14ac:dyDescent="0.5">
      <c r="B19" s="11" t="s">
        <v>44</v>
      </c>
      <c r="C19" s="25"/>
      <c r="D19" s="23">
        <v>16673</v>
      </c>
      <c r="E19" s="23">
        <v>16710</v>
      </c>
      <c r="F19" s="26">
        <v>16715</v>
      </c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5">
      <c r="B20" s="27" t="s">
        <v>45</v>
      </c>
      <c r="C20" s="25"/>
      <c r="D20" s="28">
        <f t="shared" ref="D20:I20" si="0">IF(ISNUMBER(D18),D19-D18+1,"")</f>
        <v>5</v>
      </c>
      <c r="E20" s="29">
        <f t="shared" si="0"/>
        <v>37</v>
      </c>
      <c r="F20" s="29">
        <f t="shared" si="0"/>
        <v>5</v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45">
      <c r="B22" s="119" t="s">
        <v>46</v>
      </c>
      <c r="C22" s="31" t="s">
        <v>22</v>
      </c>
      <c r="D22" s="31" t="s">
        <v>24</v>
      </c>
      <c r="E22" s="31" t="s">
        <v>47</v>
      </c>
      <c r="F22" s="120" t="s">
        <v>48</v>
      </c>
      <c r="G22" s="120"/>
      <c r="H22" s="120"/>
      <c r="I22" s="120"/>
      <c r="J22" s="31" t="s">
        <v>22</v>
      </c>
      <c r="K22" s="31" t="s">
        <v>24</v>
      </c>
      <c r="L22" s="31" t="s">
        <v>47</v>
      </c>
      <c r="M22" s="120" t="s">
        <v>48</v>
      </c>
      <c r="N22" s="120"/>
      <c r="O22" s="120"/>
      <c r="P22" s="120"/>
    </row>
    <row r="23" spans="2:16" ht="13.5" customHeight="1" x14ac:dyDescent="0.45">
      <c r="B23" s="119"/>
      <c r="C23" s="103"/>
      <c r="D23" s="103"/>
      <c r="E23" s="32" t="s">
        <v>172</v>
      </c>
      <c r="F23" s="121"/>
      <c r="G23" s="122"/>
      <c r="H23" s="122"/>
      <c r="I23" s="123"/>
      <c r="J23" s="103"/>
      <c r="K23" s="103"/>
      <c r="L23" s="32" t="s">
        <v>173</v>
      </c>
      <c r="M23" s="118"/>
      <c r="N23" s="118"/>
      <c r="O23" s="118"/>
      <c r="P23" s="118"/>
    </row>
    <row r="24" spans="2:16" ht="13.5" customHeight="1" x14ac:dyDescent="0.45">
      <c r="B24" s="119"/>
      <c r="C24" s="103"/>
      <c r="D24" s="103"/>
      <c r="E24" s="32" t="s">
        <v>174</v>
      </c>
      <c r="F24" s="121"/>
      <c r="G24" s="122"/>
      <c r="H24" s="122"/>
      <c r="I24" s="123"/>
      <c r="J24" s="103"/>
      <c r="K24" s="103"/>
      <c r="L24" s="32" t="s">
        <v>175</v>
      </c>
      <c r="M24" s="118"/>
      <c r="N24" s="118"/>
      <c r="O24" s="118"/>
      <c r="P24" s="118"/>
    </row>
    <row r="25" spans="2:16" ht="13.5" customHeight="1" x14ac:dyDescent="0.45">
      <c r="B25" s="119"/>
      <c r="C25" s="103"/>
      <c r="D25" s="103"/>
      <c r="E25" s="32" t="s">
        <v>177</v>
      </c>
      <c r="F25" s="121"/>
      <c r="G25" s="122"/>
      <c r="H25" s="122"/>
      <c r="I25" s="123"/>
      <c r="J25" s="103"/>
      <c r="K25" s="103"/>
      <c r="L25" s="32" t="s">
        <v>174</v>
      </c>
      <c r="M25" s="118"/>
      <c r="N25" s="118"/>
      <c r="O25" s="118"/>
      <c r="P25" s="118"/>
    </row>
    <row r="26" spans="2:16" ht="13.5" customHeight="1" x14ac:dyDescent="0.45">
      <c r="B26" s="119"/>
      <c r="C26" s="103"/>
      <c r="D26" s="103"/>
      <c r="E26" s="32" t="s">
        <v>173</v>
      </c>
      <c r="F26" s="121"/>
      <c r="G26" s="122"/>
      <c r="H26" s="122"/>
      <c r="I26" s="123"/>
      <c r="J26" s="103"/>
      <c r="K26" s="103"/>
      <c r="L26" s="32" t="s">
        <v>172</v>
      </c>
      <c r="M26" s="118"/>
      <c r="N26" s="118"/>
      <c r="O26" s="118"/>
      <c r="P26" s="118"/>
    </row>
    <row r="27" spans="2:16" ht="13.5" customHeight="1" x14ac:dyDescent="0.4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5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4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45">
      <c r="B30" s="33" t="s">
        <v>163</v>
      </c>
      <c r="C30" s="38">
        <v>0.20972222222222223</v>
      </c>
      <c r="D30" s="39">
        <v>0.18333333333333335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0.41388888888888892</v>
      </c>
    </row>
    <row r="31" spans="2:16" ht="14.15" customHeight="1" x14ac:dyDescent="0.45">
      <c r="B31" s="33" t="s">
        <v>164</v>
      </c>
      <c r="C31" s="43">
        <v>0.23333333333333331</v>
      </c>
      <c r="D31" s="6">
        <v>0.18333333333333335</v>
      </c>
      <c r="E31" s="6"/>
      <c r="F31" s="6"/>
      <c r="G31" s="6"/>
      <c r="H31" s="6"/>
      <c r="I31" s="6"/>
      <c r="J31" s="6">
        <v>2.0833333333333332E-2</v>
      </c>
      <c r="K31" s="6"/>
      <c r="L31" s="6"/>
      <c r="M31" s="6"/>
      <c r="N31" s="6"/>
      <c r="O31" s="44"/>
      <c r="P31" s="42">
        <f>SUM(C31:N31)</f>
        <v>0.43749999999999994</v>
      </c>
    </row>
    <row r="32" spans="2:16" ht="14.15" customHeight="1" x14ac:dyDescent="0.45">
      <c r="B32" s="33" t="s">
        <v>64</v>
      </c>
      <c r="C32" s="45">
        <v>0.18124999999999999</v>
      </c>
      <c r="D32" s="46">
        <v>0.18333333333333335</v>
      </c>
      <c r="E32" s="46"/>
      <c r="F32" s="46"/>
      <c r="G32" s="46"/>
      <c r="H32" s="46"/>
      <c r="I32" s="46"/>
      <c r="J32" s="46">
        <v>2.0833333333333332E-2</v>
      </c>
      <c r="K32" s="46"/>
      <c r="L32" s="46"/>
      <c r="M32" s="46"/>
      <c r="N32" s="46"/>
      <c r="O32" s="47"/>
      <c r="P32" s="42">
        <f>SUM(C32:N32)</f>
        <v>0.38541666666666669</v>
      </c>
    </row>
    <row r="33" spans="2:16" ht="14.15" customHeight="1" thickBot="1" x14ac:dyDescent="0.5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45">
      <c r="B34" s="31" t="s">
        <v>165</v>
      </c>
      <c r="C34" s="97">
        <f>C31-C32-C33</f>
        <v>5.2083333333333315E-2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5.2083333333333259E-2</v>
      </c>
    </row>
    <row r="35" spans="2:16" ht="13.5" customHeight="1" x14ac:dyDescent="0.4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45">
      <c r="B36" s="143" t="s">
        <v>66</v>
      </c>
      <c r="C36" s="132" t="s">
        <v>186</v>
      </c>
      <c r="D36" s="133"/>
      <c r="E36" s="132"/>
      <c r="F36" s="133"/>
      <c r="G36" s="132"/>
      <c r="H36" s="133"/>
      <c r="I36" s="132"/>
      <c r="J36" s="133"/>
      <c r="K36" s="132"/>
      <c r="L36" s="133"/>
      <c r="M36" s="132"/>
      <c r="N36" s="133"/>
      <c r="O36" s="132"/>
      <c r="P36" s="133"/>
    </row>
    <row r="37" spans="2:16" ht="18" customHeight="1" x14ac:dyDescent="0.45">
      <c r="B37" s="144"/>
      <c r="C37" s="132"/>
      <c r="D37" s="133"/>
      <c r="E37" s="134"/>
      <c r="F37" s="134"/>
      <c r="G37" s="132"/>
      <c r="H37" s="133"/>
      <c r="I37" s="135"/>
      <c r="J37" s="134"/>
      <c r="K37" s="134"/>
      <c r="L37" s="134"/>
      <c r="M37" s="134"/>
      <c r="N37" s="134"/>
      <c r="O37" s="134"/>
      <c r="P37" s="134"/>
    </row>
    <row r="38" spans="2:16" ht="18" customHeight="1" x14ac:dyDescent="0.45">
      <c r="B38" s="14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</row>
    <row r="39" spans="2:16" ht="18" customHeight="1" x14ac:dyDescent="0.45">
      <c r="B39" s="144"/>
      <c r="C39" s="134"/>
      <c r="D39" s="134"/>
      <c r="E39" s="134"/>
      <c r="F39" s="134"/>
      <c r="G39" s="134"/>
      <c r="H39" s="134"/>
      <c r="I39" s="135"/>
      <c r="J39" s="134"/>
      <c r="K39" s="134"/>
      <c r="L39" s="134"/>
      <c r="M39" s="134"/>
      <c r="N39" s="134"/>
      <c r="O39" s="134"/>
      <c r="P39" s="134"/>
    </row>
    <row r="40" spans="2:16" ht="18" customHeight="1" x14ac:dyDescent="0.45">
      <c r="B40" s="144"/>
      <c r="C40" s="134"/>
      <c r="D40" s="134"/>
      <c r="E40" s="134"/>
      <c r="F40" s="134"/>
      <c r="G40" s="135"/>
      <c r="H40" s="134"/>
      <c r="I40" s="134"/>
      <c r="J40" s="134"/>
      <c r="K40" s="134"/>
      <c r="L40" s="134"/>
      <c r="M40" s="134"/>
      <c r="N40" s="134"/>
      <c r="O40" s="134"/>
      <c r="P40" s="134"/>
    </row>
    <row r="41" spans="2:16" ht="18" customHeight="1" x14ac:dyDescent="0.45">
      <c r="B41" s="145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</row>
    <row r="42" spans="2:16" ht="13.5" customHeight="1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45">
      <c r="B43" s="136" t="s">
        <v>67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8"/>
    </row>
    <row r="44" spans="2:16" ht="14.15" customHeight="1" x14ac:dyDescent="0.45">
      <c r="B44" s="139" t="s">
        <v>184</v>
      </c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1"/>
    </row>
    <row r="45" spans="2:16" ht="14.15" customHeight="1" x14ac:dyDescent="0.45">
      <c r="B45" s="139" t="s">
        <v>185</v>
      </c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1"/>
    </row>
    <row r="46" spans="2:16" ht="14.15" customHeight="1" x14ac:dyDescent="0.45">
      <c r="B46" s="139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1"/>
    </row>
    <row r="47" spans="2:16" ht="14.15" customHeight="1" x14ac:dyDescent="0.45">
      <c r="B47" s="139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1"/>
    </row>
    <row r="48" spans="2:16" ht="14.15" customHeight="1" x14ac:dyDescent="0.45">
      <c r="B48" s="139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1"/>
    </row>
    <row r="49" spans="2:16" ht="14.15" customHeight="1" x14ac:dyDescent="0.45">
      <c r="B49" s="142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1"/>
    </row>
    <row r="50" spans="2:16" ht="14.15" customHeight="1" x14ac:dyDescent="0.45">
      <c r="B50" s="142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1"/>
    </row>
    <row r="51" spans="2:16" ht="14.15" customHeight="1" x14ac:dyDescent="0.45">
      <c r="B51" s="142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1"/>
    </row>
    <row r="52" spans="2:16" ht="14.15" customHeight="1" thickBot="1" x14ac:dyDescent="0.5">
      <c r="B52" s="159"/>
      <c r="C52" s="160"/>
      <c r="D52" s="140"/>
      <c r="E52" s="140"/>
      <c r="F52" s="140"/>
      <c r="G52" s="160"/>
      <c r="H52" s="160"/>
      <c r="I52" s="160"/>
      <c r="J52" s="160"/>
      <c r="K52" s="160"/>
      <c r="L52" s="160"/>
      <c r="M52" s="160"/>
      <c r="N52" s="160"/>
      <c r="O52" s="160"/>
      <c r="P52" s="161"/>
    </row>
    <row r="53" spans="2:16" ht="14.15" customHeight="1" thickTop="1" thickBot="1" x14ac:dyDescent="0.5">
      <c r="B53" s="124" t="s">
        <v>166</v>
      </c>
      <c r="C53" s="125"/>
      <c r="D53" s="100"/>
      <c r="E53" s="100"/>
      <c r="F53" s="100"/>
      <c r="G53" s="125"/>
      <c r="H53" s="125"/>
      <c r="I53" s="125"/>
      <c r="J53" s="125"/>
      <c r="K53" s="125"/>
      <c r="L53" s="125"/>
      <c r="M53" s="125"/>
      <c r="N53" s="125"/>
      <c r="O53" s="125"/>
      <c r="P53" s="126"/>
    </row>
    <row r="54" spans="2:16" ht="14.15" customHeight="1" thickTop="1" thickBot="1" x14ac:dyDescent="0.5">
      <c r="B54" s="127" t="s">
        <v>176</v>
      </c>
      <c r="C54" s="128"/>
      <c r="D54" s="128"/>
      <c r="E54" s="129"/>
      <c r="F54" s="100">
        <v>742</v>
      </c>
      <c r="G54" s="130"/>
      <c r="H54" s="130"/>
      <c r="I54" s="130"/>
      <c r="J54" s="130"/>
      <c r="K54" s="130"/>
      <c r="L54" s="130"/>
      <c r="M54" s="130"/>
      <c r="N54" s="130"/>
      <c r="O54" s="130"/>
      <c r="P54" s="131"/>
    </row>
    <row r="55" spans="2:16" ht="13.5" customHeight="1" thickTop="1" x14ac:dyDescent="0.45"/>
    <row r="56" spans="2:16" ht="17.25" customHeight="1" x14ac:dyDescent="0.45">
      <c r="B56" s="146" t="s">
        <v>68</v>
      </c>
      <c r="C56" s="146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45">
      <c r="B57" s="147" t="s">
        <v>69</v>
      </c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9"/>
      <c r="N57" s="150" t="s">
        <v>70</v>
      </c>
      <c r="O57" s="148"/>
      <c r="P57" s="151"/>
    </row>
    <row r="58" spans="2:16" ht="17.149999999999999" customHeight="1" x14ac:dyDescent="0.45">
      <c r="B58" s="152" t="s">
        <v>71</v>
      </c>
      <c r="C58" s="153"/>
      <c r="D58" s="154"/>
      <c r="E58" s="152" t="s">
        <v>72</v>
      </c>
      <c r="F58" s="153"/>
      <c r="G58" s="154"/>
      <c r="H58" s="153" t="s">
        <v>73</v>
      </c>
      <c r="I58" s="153"/>
      <c r="J58" s="153"/>
      <c r="K58" s="155" t="s">
        <v>74</v>
      </c>
      <c r="L58" s="153"/>
      <c r="M58" s="156"/>
      <c r="N58" s="157"/>
      <c r="O58" s="153"/>
      <c r="P58" s="158"/>
    </row>
    <row r="59" spans="2:16" ht="20.149999999999999" customHeight="1" x14ac:dyDescent="0.45">
      <c r="B59" s="162" t="s">
        <v>75</v>
      </c>
      <c r="C59" s="163"/>
      <c r="D59" s="54" t="b">
        <v>1</v>
      </c>
      <c r="E59" s="162" t="s">
        <v>76</v>
      </c>
      <c r="F59" s="163"/>
      <c r="G59" s="54" t="b">
        <v>1</v>
      </c>
      <c r="H59" s="164" t="s">
        <v>77</v>
      </c>
      <c r="I59" s="163"/>
      <c r="J59" s="54" t="b">
        <v>1</v>
      </c>
      <c r="K59" s="164" t="s">
        <v>78</v>
      </c>
      <c r="L59" s="163"/>
      <c r="M59" s="54" t="b">
        <v>1</v>
      </c>
      <c r="N59" s="165" t="s">
        <v>79</v>
      </c>
      <c r="O59" s="163"/>
      <c r="P59" s="54" t="b">
        <v>1</v>
      </c>
    </row>
    <row r="60" spans="2:16" ht="20.149999999999999" customHeight="1" x14ac:dyDescent="0.45">
      <c r="B60" s="162" t="s">
        <v>80</v>
      </c>
      <c r="C60" s="163"/>
      <c r="D60" s="54" t="b">
        <v>1</v>
      </c>
      <c r="E60" s="162" t="s">
        <v>81</v>
      </c>
      <c r="F60" s="163"/>
      <c r="G60" s="54" t="b">
        <v>1</v>
      </c>
      <c r="H60" s="164" t="s">
        <v>82</v>
      </c>
      <c r="I60" s="163"/>
      <c r="J60" s="54" t="b">
        <v>1</v>
      </c>
      <c r="K60" s="164" t="s">
        <v>83</v>
      </c>
      <c r="L60" s="163"/>
      <c r="M60" s="54" t="b">
        <v>1</v>
      </c>
      <c r="N60" s="165" t="s">
        <v>84</v>
      </c>
      <c r="O60" s="163"/>
      <c r="P60" s="54" t="b">
        <v>1</v>
      </c>
    </row>
    <row r="61" spans="2:16" ht="20.149999999999999" customHeight="1" x14ac:dyDescent="0.45">
      <c r="B61" s="162" t="s">
        <v>85</v>
      </c>
      <c r="C61" s="163"/>
      <c r="D61" s="54" t="b">
        <v>1</v>
      </c>
      <c r="E61" s="162" t="s">
        <v>86</v>
      </c>
      <c r="F61" s="163"/>
      <c r="G61" s="54" t="b">
        <v>1</v>
      </c>
      <c r="H61" s="164" t="s">
        <v>87</v>
      </c>
      <c r="I61" s="163"/>
      <c r="J61" s="54" t="b">
        <v>1</v>
      </c>
      <c r="K61" s="164" t="s">
        <v>88</v>
      </c>
      <c r="L61" s="163"/>
      <c r="M61" s="54" t="b">
        <v>1</v>
      </c>
      <c r="N61" s="165" t="s">
        <v>89</v>
      </c>
      <c r="O61" s="163"/>
      <c r="P61" s="54" t="b">
        <v>1</v>
      </c>
    </row>
    <row r="62" spans="2:16" ht="20.149999999999999" customHeight="1" x14ac:dyDescent="0.45">
      <c r="B62" s="164" t="s">
        <v>87</v>
      </c>
      <c r="C62" s="163"/>
      <c r="D62" s="54" t="b">
        <v>1</v>
      </c>
      <c r="E62" s="162" t="s">
        <v>90</v>
      </c>
      <c r="F62" s="163"/>
      <c r="G62" s="54" t="b">
        <v>1</v>
      </c>
      <c r="H62" s="164" t="s">
        <v>91</v>
      </c>
      <c r="I62" s="163"/>
      <c r="J62" s="54" t="b">
        <v>0</v>
      </c>
      <c r="K62" s="164" t="s">
        <v>92</v>
      </c>
      <c r="L62" s="163"/>
      <c r="M62" s="54" t="b">
        <v>1</v>
      </c>
      <c r="N62" s="165" t="s">
        <v>82</v>
      </c>
      <c r="O62" s="163"/>
      <c r="P62" s="54" t="b">
        <v>1</v>
      </c>
    </row>
    <row r="63" spans="2:16" ht="20.149999999999999" customHeight="1" x14ac:dyDescent="0.45">
      <c r="B63" s="164" t="s">
        <v>93</v>
      </c>
      <c r="C63" s="163"/>
      <c r="D63" s="54" t="b">
        <v>1</v>
      </c>
      <c r="E63" s="162" t="s">
        <v>94</v>
      </c>
      <c r="F63" s="163"/>
      <c r="G63" s="54" t="b">
        <v>1</v>
      </c>
      <c r="H63" s="64"/>
      <c r="I63" s="65"/>
      <c r="J63" s="66"/>
      <c r="K63" s="164" t="s">
        <v>95</v>
      </c>
      <c r="L63" s="163"/>
      <c r="M63" s="54" t="b">
        <v>1</v>
      </c>
      <c r="N63" s="165" t="s">
        <v>162</v>
      </c>
      <c r="O63" s="163"/>
      <c r="P63" s="54" t="b">
        <v>1</v>
      </c>
    </row>
    <row r="64" spans="2:16" ht="20.149999999999999" customHeight="1" x14ac:dyDescent="0.45">
      <c r="B64" s="164" t="s">
        <v>96</v>
      </c>
      <c r="C64" s="163"/>
      <c r="D64" s="54" t="b">
        <v>0</v>
      </c>
      <c r="E64" s="162" t="s">
        <v>97</v>
      </c>
      <c r="F64" s="163"/>
      <c r="G64" s="54" t="b">
        <v>1</v>
      </c>
      <c r="H64" s="67"/>
      <c r="I64" s="68"/>
      <c r="J64" s="69"/>
      <c r="K64" s="171" t="s">
        <v>98</v>
      </c>
      <c r="L64" s="172"/>
      <c r="M64" s="54" t="b">
        <v>1</v>
      </c>
      <c r="N64" s="70"/>
      <c r="O64" s="65"/>
      <c r="P64" s="71"/>
    </row>
    <row r="65" spans="2:17" ht="20.149999999999999" customHeight="1" x14ac:dyDescent="0.45">
      <c r="B65" s="65"/>
      <c r="C65" s="65"/>
      <c r="D65" s="72" t="b">
        <v>0</v>
      </c>
      <c r="E65" s="162" t="s">
        <v>161</v>
      </c>
      <c r="F65" s="163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4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4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45">
      <c r="B69" s="110" t="s">
        <v>104</v>
      </c>
      <c r="C69" s="110"/>
      <c r="D69"/>
      <c r="E69"/>
      <c r="F69" s="167" t="s">
        <v>105</v>
      </c>
      <c r="G69" s="169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5">
      <c r="B70" s="166"/>
      <c r="C70" s="166"/>
      <c r="D70" s="78"/>
      <c r="E70" s="79"/>
      <c r="F70" s="168"/>
      <c r="G70" s="170"/>
      <c r="H70" s="80"/>
      <c r="I70" s="166"/>
      <c r="J70" s="166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4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45">
      <c r="B72" s="90" t="s">
        <v>116</v>
      </c>
      <c r="C72" s="56">
        <v>-164.7</v>
      </c>
      <c r="D72" s="56">
        <v>-166.9</v>
      </c>
      <c r="E72" s="90" t="s">
        <v>117</v>
      </c>
      <c r="F72" s="56">
        <v>18.5</v>
      </c>
      <c r="G72" s="56">
        <v>19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45">
      <c r="B73" s="90" t="s">
        <v>120</v>
      </c>
      <c r="C73" s="56">
        <v>-166.1</v>
      </c>
      <c r="D73" s="56">
        <v>-168.5</v>
      </c>
      <c r="E73" s="92" t="s">
        <v>121</v>
      </c>
      <c r="F73" s="57">
        <v>43.3</v>
      </c>
      <c r="G73" s="57">
        <v>39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45">
      <c r="B74" s="90" t="s">
        <v>125</v>
      </c>
      <c r="C74" s="56">
        <v>-190.4</v>
      </c>
      <c r="D74" s="56">
        <v>-190.8</v>
      </c>
      <c r="E74" s="92" t="s">
        <v>126</v>
      </c>
      <c r="F74" s="58">
        <v>20</v>
      </c>
      <c r="G74" s="58">
        <v>20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2">
      <c r="B75" s="90" t="s">
        <v>130</v>
      </c>
      <c r="C75" s="56">
        <v>-112.3</v>
      </c>
      <c r="D75" s="56">
        <v>-116.4</v>
      </c>
      <c r="E75" s="92" t="s">
        <v>131</v>
      </c>
      <c r="F75" s="58">
        <v>20</v>
      </c>
      <c r="G75" s="58">
        <v>15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2">
      <c r="B76" s="90" t="s">
        <v>135</v>
      </c>
      <c r="C76" s="56">
        <v>26.6</v>
      </c>
      <c r="D76" s="56">
        <v>25.7</v>
      </c>
      <c r="E76" s="92" t="s">
        <v>136</v>
      </c>
      <c r="F76" s="58">
        <v>15</v>
      </c>
      <c r="G76" s="58">
        <v>15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45">
      <c r="B77" s="90" t="s">
        <v>140</v>
      </c>
      <c r="C77" s="56">
        <v>22.8</v>
      </c>
      <c r="D77" s="56">
        <v>22.1</v>
      </c>
      <c r="E77" s="92" t="s">
        <v>141</v>
      </c>
      <c r="F77" s="58">
        <v>240</v>
      </c>
      <c r="G77" s="58">
        <v>245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45">
      <c r="B78" s="90" t="s">
        <v>145</v>
      </c>
      <c r="C78" s="56">
        <v>20.9</v>
      </c>
      <c r="D78" s="56">
        <v>20.3</v>
      </c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45">
      <c r="B79" s="90" t="s">
        <v>150</v>
      </c>
      <c r="C79" s="56">
        <v>19.5</v>
      </c>
      <c r="D79" s="56">
        <v>18.899999999999999</v>
      </c>
      <c r="E79" s="90" t="s">
        <v>151</v>
      </c>
      <c r="F79" s="56">
        <v>12.8</v>
      </c>
      <c r="G79" s="56">
        <v>6.8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45">
      <c r="B80" s="92" t="s">
        <v>155</v>
      </c>
      <c r="C80" s="60">
        <v>1.1E-4</v>
      </c>
      <c r="D80" s="60">
        <v>1.11E-4</v>
      </c>
      <c r="E80" s="92" t="s">
        <v>156</v>
      </c>
      <c r="F80" s="57">
        <v>45.8</v>
      </c>
      <c r="G80" s="57">
        <v>64.3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45"/>
    <row r="82" spans="2:16" ht="20.149999999999999" customHeight="1" x14ac:dyDescent="0.45"/>
    <row r="83" spans="2:16" ht="20.149999999999999" customHeight="1" x14ac:dyDescent="0.45"/>
    <row r="84" spans="2:16" ht="15" customHeight="1" x14ac:dyDescent="0.45">
      <c r="B84" s="114" t="s">
        <v>160</v>
      </c>
      <c r="C84" s="114"/>
    </row>
    <row r="85" spans="2:16" ht="15" customHeight="1" x14ac:dyDescent="0.45">
      <c r="B85" s="115" t="s">
        <v>181</v>
      </c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7"/>
    </row>
    <row r="86" spans="2:16" ht="15" customHeight="1" x14ac:dyDescent="0.45">
      <c r="B86" s="104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6"/>
    </row>
    <row r="87" spans="2:16" ht="15" customHeight="1" x14ac:dyDescent="0.45">
      <c r="B87" s="104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6"/>
    </row>
    <row r="88" spans="2:16" ht="15" customHeight="1" x14ac:dyDescent="0.45">
      <c r="B88" s="104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6"/>
    </row>
    <row r="89" spans="2:16" ht="15" customHeight="1" x14ac:dyDescent="0.45">
      <c r="B89" s="104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6"/>
    </row>
    <row r="90" spans="2:16" ht="15" customHeight="1" x14ac:dyDescent="0.45">
      <c r="B90" s="104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6"/>
    </row>
    <row r="91" spans="2:16" ht="15" customHeight="1" x14ac:dyDescent="0.45">
      <c r="B91" s="104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6"/>
    </row>
    <row r="92" spans="2:16" ht="15" customHeight="1" x14ac:dyDescent="0.45">
      <c r="B92" s="104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6"/>
    </row>
    <row r="93" spans="2:16" ht="15" customHeight="1" x14ac:dyDescent="0.45">
      <c r="B93" s="104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6"/>
    </row>
    <row r="94" spans="2:16" ht="15" customHeight="1" x14ac:dyDescent="0.45">
      <c r="B94" s="104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6"/>
    </row>
    <row r="95" spans="2:16" ht="15" customHeight="1" x14ac:dyDescent="0.45">
      <c r="B95" s="104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6"/>
    </row>
    <row r="96" spans="2:16" ht="15" customHeight="1" x14ac:dyDescent="0.45">
      <c r="B96" s="104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6"/>
    </row>
    <row r="97" spans="2:16" ht="15" customHeight="1" x14ac:dyDescent="0.45">
      <c r="B97" s="104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6"/>
    </row>
    <row r="98" spans="2:16" ht="15" customHeight="1" x14ac:dyDescent="0.45">
      <c r="B98" s="104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6"/>
    </row>
    <row r="99" spans="2:16" ht="15" customHeight="1" x14ac:dyDescent="0.45">
      <c r="B99" s="107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9"/>
    </row>
    <row r="100" spans="2:16" ht="15" customHeight="1" x14ac:dyDescent="0.45"/>
    <row r="101" spans="2:16" ht="15" hidden="1" customHeight="1" x14ac:dyDescent="0.45"/>
    <row r="102" spans="2:16" ht="15" hidden="1" customHeight="1" x14ac:dyDescent="0.45"/>
  </sheetData>
  <sheetProtection sheet="1" formatCells="0"/>
  <mergeCells count="131"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KMTNet-CTIO</cp:lastModifiedBy>
  <cp:lastPrinted>2024-03-07T07:35:00Z</cp:lastPrinted>
  <dcterms:created xsi:type="dcterms:W3CDTF">2024-02-29T07:36:25Z</dcterms:created>
  <dcterms:modified xsi:type="dcterms:W3CDTF">2026-08-31T09:18:18Z</dcterms:modified>
</cp:coreProperties>
</file>