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7월\"/>
    </mc:Choice>
  </mc:AlternateContent>
  <xr:revisionPtr revIDLastSave="0" documentId="13_ncr:1_{C28DF25D-4817-4118-AB06-645420D0FCAA}" xr6:coauthVersionLast="36" xr6:coauthVersionMax="47" xr10:uidLastSave="{00000000-0000-0000-0000-000000000000}"/>
  <bookViews>
    <workbookView xWindow="0" yWindow="0" windowWidth="17360" windowHeight="1255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<sst xmlns="http://schemas.openxmlformats.org/spreadsheetml/2006/main" count="206" uniqueCount="190">
  <si>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</si>
  <si>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</si>
  <si>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</si>
  <si>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</si>
  <si>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</si>
  <si>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</si>
  <si>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</si>
  <si>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</si>
  <si>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</si>
  <si>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</si>
  <si>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</si>
  <si>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</si>
  <si>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</si>
  <si>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</si>
  <si>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</si>
  <si>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</si>
  <si>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</si>
  <si>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</si>
  <si>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</si>
  <si>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</si>
  <si>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</si>
  <si>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</si>
  <si>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</si>
  <si>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</si>
  <si>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</si>
  <si>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</si>
  <si>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</si>
  <si>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</si>
  <si>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</si>
  <si>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</si>
  <si>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</si>
  <si>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</si>
  <si>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</si>
  <si>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</si>
  <si>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</si>
  <si>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</si>
  <si>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</si>
  <si>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</si>
  <si>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</si>
  <si>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</si>
  <si>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</si>
  <si>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</si>
  <si>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</si>
  <si>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</si>
  <si>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</si>
  <si>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</si>
  <si>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</si>
  <si>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</si>
  <si>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</si>
  <si>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</si>
  <si>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</si>
  <si>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</si>
  <si>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</si>
  <si>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</si>
  <si>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</si>
  <si>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</si>
  <si>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</si>
  <si>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</si>
  <si>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</si>
  <si>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</si>
  <si>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</si>
  <si>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</si>
  <si>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</si>
  <si>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</si>
  <si>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</si>
  <si>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</si>
  <si>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</si>
  <si>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</si>
  <si>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</si>
  <si>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</si>
  <si>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</si>
  <si>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</si>
  <si>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</si>
  <si>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</si>
  <si>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</si>
  <si>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</si>
  <si>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</si>
  <si>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</si>
  <si>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</si>
  <si>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</si>
  <si>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</si>
  <si>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</si>
  <si>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</si>
  <si>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</si>
  <si>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</si>
  <si>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</si>
  <si>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</si>
  <si>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</si>
  <si>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</si>
  <si>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</si>
  <si>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</si>
  <si>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</si>
  <si>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</si>
  <si>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</si>
  <si>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</si>
  <si>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</si>
  <si>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</si>
  <si>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</si>
  <si>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</si>
  <si>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</si>
  <si>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</si>
  <si>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</si>
  <si>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</si>
  <si>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</si>
  <si>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</si>
  <si>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</si>
  <si>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</si>
  <si>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</si>
  <si>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</si>
  <si>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</si>
  <si>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</si>
  <si>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</si>
  <si>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</si>
  <si>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</si>
  <si>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</si>
  <si>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</si>
  <si>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</si>
  <si>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</si>
  <si>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</si>
  <si>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</si>
  <si>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</si>
  <si>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</si>
  <si>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</si>
  <si>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</si>
  <si>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</si>
  <si>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</si>
  <si>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</si>
  <si>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</si>
  <si>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</si>
  <si>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</si>
  <si>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</si>
  <si>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</si>
  <si>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</si>
  <si>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</si>
  <si>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</si>
  <si>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</si>
  <si>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</si>
  <si>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</si>
  <si>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</si>
  <si>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</si>
  <si>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</si>
  <si>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</si>
  <si>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</si>
  <si>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</si>
  <si>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</si>
  <si>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</si>
  <si>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</si>
  <si>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</si>
  <si>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</si>
  <si>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</si>
  <si>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</si>
  <si>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</si>
  <si>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</si>
  <si>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</si>
  <si>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</si>
  <si>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</si>
  <si>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</si>
  <si>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</si>
  <si>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</si>
  <si>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</si>
  <si>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</si>
  <si>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</si>
  <si>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</si>
  <si>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</si>
  <si>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</si>
  <si>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</si>
  <si>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</si>
  <si>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</si>
  <si>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</si>
  <si>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</si>
  <si>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</si>
  <si>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</si>
  <si>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</si>
  <si>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</si>
  <si>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</si>
  <si>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</si>
  <si>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</si>
  <si>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 xml:space="preserve">ALL </t>
    <phoneticPr fontId="3" type="noConversion"/>
  </si>
  <si>
    <t>R</t>
    <phoneticPr fontId="3" type="noConversion"/>
  </si>
  <si>
    <t>허정환</t>
    <phoneticPr fontId="3" type="noConversion"/>
  </si>
  <si>
    <t>ALL</t>
    <phoneticPr fontId="3" type="noConversion"/>
  </si>
  <si>
    <t>BLG</t>
    <phoneticPr fontId="3" type="noConversion"/>
  </si>
  <si>
    <t>TMT</t>
    <phoneticPr fontId="3" type="noConversion"/>
  </si>
  <si>
    <t>LSST</t>
    <phoneticPr fontId="3" type="noConversion"/>
  </si>
  <si>
    <t>S</t>
    <phoneticPr fontId="3" type="noConversion"/>
  </si>
  <si>
    <t>2. Aux. control  프로그램 2회 종료 됨.</t>
    <phoneticPr fontId="3" type="noConversion"/>
  </si>
  <si>
    <t xml:space="preserve">1. 월령 40% 이하로 방풍막 제거 </t>
    <phoneticPr fontId="3" type="noConversion"/>
  </si>
  <si>
    <t>DIR-KSP</t>
    <phoneticPr fontId="3" type="noConversion"/>
  </si>
  <si>
    <t>M_014933-014934:K</t>
    <phoneticPr fontId="3" type="noConversion"/>
  </si>
  <si>
    <t>C_015056-015217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</si>
</sst>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6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177" fontId="6" fillId="5" borderId="7" xfId="0" applyNumberFormat="1" applyFont="1" applyFill="1" applyBorder="1" applyAlignment="1">
      <alignment horizontal="center" vertical="center"/>
    </xf>
    <xf numFmtId="178" fontId="6" fillId="5" borderId="7" xfId="0" applyNumberFormat="1" applyFont="1" applyFill="1" applyBorder="1" applyAlignment="1">
      <alignment horizontal="center" vertical="center"/>
    </xf>
    <xf numFmtId="178" fontId="6" fillId="5" borderId="8" xfId="0" applyNumberFormat="1" applyFont="1" applyFill="1" applyBorder="1" applyAlignment="1">
      <alignment horizontal="center" vertical="center"/>
    </xf>
    <xf numFmtId="0" fontId="5" fillId="0" borderId="9" xfId="0" applyFont="1" applyBorder="1">
      <alignment vertical="center"/>
    </xf>
    <xf numFmtId="178" fontId="6" fillId="5" borderId="3" xfId="0" applyNumberFormat="1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Border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>
      <alignment horizontal="center" vertical="center"/>
    </xf>
    <xf numFmtId="0" fontId="7" fillId="0" borderId="31" xfId="0" applyFont="1" applyBorder="1">
      <alignment vertical="center"/>
    </xf>
    <xf numFmtId="0" fontId="21" fillId="0" borderId="0" xfId="0" applyFont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4" fillId="0" borderId="40" xfId="0" applyFont="1" applyBorder="1" applyAlignment="1">
      <alignment vertical="center" wrapText="1"/>
    </xf>
    <xf numFmtId="0" fontId="24" fillId="0" borderId="41" xfId="0" applyFont="1" applyBorder="1" applyAlignment="1">
      <alignment vertical="center" wrapText="1"/>
    </xf>
    <xf numFmtId="179" fontId="5" fillId="0" borderId="42" xfId="0" applyNumberFormat="1" applyFont="1" applyBorder="1" applyAlignment="1">
      <alignment horizontal="center" vertical="center"/>
    </xf>
    <xf numFmtId="0" fontId="24" fillId="0" borderId="43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179" fontId="5" fillId="0" borderId="44" xfId="0" applyNumberFormat="1" applyFont="1" applyBorder="1" applyAlignment="1">
      <alignment horizontal="center" vertical="center"/>
    </xf>
    <xf numFmtId="0" fontId="24" fillId="0" borderId="47" xfId="0" applyFont="1" applyBorder="1" applyAlignment="1">
      <alignment vertical="center" wrapText="1"/>
    </xf>
    <xf numFmtId="179" fontId="5" fillId="0" borderId="41" xfId="0" applyNumberFormat="1" applyFont="1" applyBorder="1" applyAlignment="1">
      <alignment horizontal="center" vertical="center"/>
    </xf>
    <xf numFmtId="179" fontId="5" fillId="0" borderId="48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25" fillId="10" borderId="11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25" fillId="10" borderId="13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7" fillId="0" borderId="49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7" fillId="0" borderId="0" xfId="0" applyFont="1" applyAlignment="1"/>
    <xf numFmtId="0" fontId="22" fillId="0" borderId="2" xfId="0" applyFont="1" applyBorder="1" applyAlignment="1">
      <alignment horizontal="center" vertical="center" wrapText="1"/>
    </xf>
    <xf numFmtId="0" fontId="33" fillId="0" borderId="0" xfId="0" applyFont="1" applyAlignment="1">
      <alignment horizontal="right" vertical="center"/>
    </xf>
    <xf numFmtId="0" fontId="5" fillId="0" borderId="24" xfId="0" applyFont="1" applyBorder="1" applyAlignment="1">
      <alignment horizontal="center" vertical="center"/>
    </xf>
    <xf numFmtId="177" fontId="5" fillId="11" borderId="4" xfId="0" applyNumberFormat="1" applyFont="1" applyFill="1" applyBorder="1" applyAlignment="1">
      <alignment horizontal="center" vertical="center"/>
    </xf>
    <xf numFmtId="177" fontId="5" fillId="12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/>
    </xf>
    <xf numFmtId="0" fontId="27" fillId="0" borderId="0" xfId="0" applyFont="1" applyAlignment="1">
      <alignment horizontal="center"/>
    </xf>
    <xf numFmtId="0" fontId="27" fillId="0" borderId="29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29" xfId="0" applyFont="1" applyBorder="1" applyAlignment="1">
      <alignment horizontal="center"/>
    </xf>
    <xf numFmtId="0" fontId="24" fillId="0" borderId="45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F67" sqref="F67"/>
    </sheetView>
  </sheetViews>
  <sheetFormatPr defaultColWidth="0" defaultRowHeight="11.5" zeroHeight="1" x14ac:dyDescent="0.45"/>
  <cols>
    <col min="1" max="1" width="0.7265625" style="61" customWidth="1"/>
    <col min="2" max="2" width="7.7265625" style="61" customWidth="1"/>
    <col min="3" max="16" width="6.7265625" style="61" customWidth="1"/>
    <col min="17" max="17" width="0.7265625" style="61" customWidth="1"/>
    <col min="18" max="18" width="9.1796875" style="61" hidden="1" customWidth="1"/>
    <col min="19" max="16384" width="9.1796875" style="61" hidden="1"/>
  </cols>
  <sheetData>
    <row r="1" spans="2:16" ht="13.5" customHeight="1" x14ac:dyDescent="0.45"/>
    <row r="2" spans="2:16" ht="14.25" customHeight="1" thickBot="1" x14ac:dyDescent="0.5">
      <c r="B2" s="113" t="s">
        <v>0</v>
      </c>
      <c r="C2" s="11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0" t="s">
        <v>1</v>
      </c>
      <c r="C3" s="114">
        <v>46216</v>
      </c>
      <c r="D3" s="115"/>
      <c r="E3" s="1"/>
      <c r="F3" s="1"/>
      <c r="G3" s="1"/>
      <c r="H3" s="1"/>
      <c r="I3" s="1"/>
      <c r="J3" s="1"/>
      <c r="K3" s="62" t="s">
        <v>2</v>
      </c>
      <c r="L3" s="116">
        <f>(P31-(P32+P33))/P31*100</f>
        <v>100</v>
      </c>
      <c r="M3" s="116"/>
      <c r="N3" s="62" t="s">
        <v>3</v>
      </c>
      <c r="O3" s="116">
        <f>(P31-P33)/P31*100</f>
        <v>100</v>
      </c>
      <c r="P3" s="116"/>
    </row>
    <row r="4" spans="2:16" ht="14.25" customHeight="1" x14ac:dyDescent="0.45">
      <c r="B4" s="30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0" t="s">
        <v>5</v>
      </c>
      <c r="C5" s="63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13" t="s">
        <v>7</v>
      </c>
      <c r="C7" s="11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0" t="s">
        <v>8</v>
      </c>
      <c r="D8" s="30" t="s">
        <v>9</v>
      </c>
      <c r="E8" s="30" t="s">
        <v>10</v>
      </c>
      <c r="F8" s="30" t="s">
        <v>11</v>
      </c>
      <c r="G8" s="30" t="s">
        <v>12</v>
      </c>
      <c r="H8" s="30" t="s">
        <v>13</v>
      </c>
      <c r="I8" s="30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1" t="s">
        <v>22</v>
      </c>
      <c r="C9" s="24">
        <v>0.94930555555555562</v>
      </c>
      <c r="D9" s="7">
        <v>1.5</v>
      </c>
      <c r="E9" s="7">
        <v>17.399999999999999</v>
      </c>
      <c r="F9" s="7">
        <v>14</v>
      </c>
      <c r="G9" s="32" t="s">
        <v>184</v>
      </c>
      <c r="H9" s="7">
        <v>0.5</v>
      </c>
      <c r="I9" s="32">
        <v>3.1</v>
      </c>
      <c r="J9" s="8">
        <f>IF(L9, 1, 0) + IF(M9, 2, 0) + IF(N9, 4, 0) + IF(O9, 8, 0) + IF(P9, 16, 0)</f>
        <v>1</v>
      </c>
      <c r="K9" s="9" t="b">
        <v>0</v>
      </c>
      <c r="L9" s="9" t="b">
        <v>1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1" t="s">
        <v>23</v>
      </c>
      <c r="C10" s="24">
        <v>0.18958333333333333</v>
      </c>
      <c r="D10" s="7">
        <v>1</v>
      </c>
      <c r="E10" s="7">
        <v>16.899999999999999</v>
      </c>
      <c r="F10" s="7">
        <v>14</v>
      </c>
      <c r="G10" s="32" t="s">
        <v>184</v>
      </c>
      <c r="H10" s="7">
        <v>1.7</v>
      </c>
      <c r="I10" s="10"/>
      <c r="J10" s="8">
        <f>IF(L10, 1, 0) + IF(M10, 2, 0) + IF(N10, 4, 0) + IF(O10, 8, 0) + IF(P10, 16, 0)</f>
        <v>1</v>
      </c>
      <c r="K10" s="9" t="b">
        <v>0</v>
      </c>
      <c r="L10" s="9" t="b">
        <v>1</v>
      </c>
      <c r="M10" s="9" t="b">
        <v>0</v>
      </c>
      <c r="N10" s="9" t="b">
        <v>0</v>
      </c>
      <c r="O10" s="9" t="b">
        <v>0</v>
      </c>
      <c r="P10" s="9" t="b">
        <v>0</v>
      </c>
    </row>
    <row r="11" spans="2:16" ht="14.25" customHeight="1" thickBot="1" x14ac:dyDescent="0.5">
      <c r="B11" s="11" t="s">
        <v>24</v>
      </c>
      <c r="C11" s="24">
        <v>0.4513888888888889</v>
      </c>
      <c r="D11" s="12">
        <v>1.1000000000000001</v>
      </c>
      <c r="E11" s="12">
        <v>14.8</v>
      </c>
      <c r="F11" s="12">
        <v>15</v>
      </c>
      <c r="G11" s="32" t="s">
        <v>184</v>
      </c>
      <c r="H11" s="7">
        <v>0.4</v>
      </c>
      <c r="I11" s="13"/>
      <c r="J11" s="8">
        <f>IF(L11, 1, 0) + IF(M11, 2, 0) + IF(N11, 4, 0) + IF(O11, 8, 0) + IF(P11, 16, 0)</f>
        <v>1</v>
      </c>
      <c r="K11" s="9" t="b">
        <v>0</v>
      </c>
      <c r="L11" s="9" t="b">
        <v>1</v>
      </c>
      <c r="M11" s="9" t="b">
        <v>0</v>
      </c>
      <c r="N11" s="9" t="b">
        <v>0</v>
      </c>
      <c r="O11" s="9" t="b">
        <v>0</v>
      </c>
      <c r="P11" s="9" t="b">
        <v>0</v>
      </c>
    </row>
    <row r="12" spans="2:16" ht="14.25" customHeight="1" thickBot="1" x14ac:dyDescent="0.5">
      <c r="B12" s="14" t="s">
        <v>25</v>
      </c>
      <c r="C12" s="15">
        <f>(24-C9)+C11</f>
        <v>23.502083333333335</v>
      </c>
      <c r="D12" s="16">
        <f>AVERAGE(D9:D11)</f>
        <v>1.2</v>
      </c>
      <c r="E12" s="16">
        <f>AVERAGE(E9:E11)</f>
        <v>16.366666666666664</v>
      </c>
      <c r="F12" s="17">
        <f>AVERAGE(F9:F11)</f>
        <v>14.333333333333334</v>
      </c>
      <c r="G12" s="18"/>
      <c r="H12" s="19">
        <f>AVERAGE(H9:H11)</f>
        <v>0.8666666666666667</v>
      </c>
      <c r="I12" s="1"/>
      <c r="J12" s="20">
        <f>AVERAGE(J9:J11)</f>
        <v>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13" t="s">
        <v>26</v>
      </c>
      <c r="C14" s="11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1" t="s">
        <v>27</v>
      </c>
      <c r="D15" s="22" t="s">
        <v>28</v>
      </c>
      <c r="E15" s="22" t="s">
        <v>29</v>
      </c>
      <c r="F15" s="22" t="s">
        <v>30</v>
      </c>
      <c r="G15" s="22" t="s">
        <v>31</v>
      </c>
      <c r="H15" s="22" t="s">
        <v>32</v>
      </c>
      <c r="I15" s="22" t="s">
        <v>33</v>
      </c>
      <c r="J15" s="22" t="s">
        <v>34</v>
      </c>
      <c r="K15" s="22" t="s">
        <v>35</v>
      </c>
      <c r="L15" s="22" t="s">
        <v>36</v>
      </c>
      <c r="M15" s="22" t="s">
        <v>37</v>
      </c>
      <c r="N15" s="22" t="s">
        <v>38</v>
      </c>
      <c r="O15" s="22" t="s">
        <v>39</v>
      </c>
      <c r="P15" s="30" t="s">
        <v>40</v>
      </c>
    </row>
    <row r="16" spans="2:16" ht="14.15" customHeight="1" x14ac:dyDescent="0.45">
      <c r="B16" s="31" t="s">
        <v>41</v>
      </c>
      <c r="C16" s="23" t="s">
        <v>171</v>
      </c>
      <c r="D16" s="23" t="s">
        <v>177</v>
      </c>
      <c r="E16" s="23" t="s">
        <v>181</v>
      </c>
      <c r="F16" s="23" t="s">
        <v>187</v>
      </c>
      <c r="G16" s="23" t="s">
        <v>183</v>
      </c>
      <c r="H16" s="23" t="s">
        <v>182</v>
      </c>
      <c r="I16" s="23" t="s">
        <v>180</v>
      </c>
      <c r="J16" s="23"/>
      <c r="K16" s="23"/>
      <c r="L16" s="23"/>
      <c r="M16" s="23"/>
      <c r="N16" s="23"/>
      <c r="O16" s="23"/>
      <c r="P16" s="23" t="s">
        <v>171</v>
      </c>
    </row>
    <row r="17" spans="2:16" ht="14.15" customHeight="1" x14ac:dyDescent="0.45">
      <c r="B17" s="31" t="s">
        <v>42</v>
      </c>
      <c r="C17" s="24">
        <v>0.91666666666666663</v>
      </c>
      <c r="D17" s="24">
        <v>0.91875000000000007</v>
      </c>
      <c r="E17" s="24">
        <v>0.94930555555555562</v>
      </c>
      <c r="F17" s="24">
        <v>0.33749999999999997</v>
      </c>
      <c r="G17" s="24">
        <v>0.40763888888888888</v>
      </c>
      <c r="H17" s="24">
        <v>0.43055555555555558</v>
      </c>
      <c r="I17" s="24">
        <v>0.4513888888888889</v>
      </c>
      <c r="J17" s="24"/>
      <c r="K17" s="24"/>
      <c r="L17" s="24"/>
      <c r="M17" s="24"/>
      <c r="N17" s="24"/>
      <c r="O17" s="24"/>
      <c r="P17" s="24">
        <v>0.45694444444444443</v>
      </c>
    </row>
    <row r="18" spans="2:16" ht="14.15" customHeight="1" x14ac:dyDescent="0.45">
      <c r="B18" s="31" t="s">
        <v>43</v>
      </c>
      <c r="C18" s="23">
        <v>14870</v>
      </c>
      <c r="D18" s="23">
        <v>14871</v>
      </c>
      <c r="E18" s="23">
        <v>14876</v>
      </c>
      <c r="F18" s="23">
        <v>15142</v>
      </c>
      <c r="G18" s="23">
        <v>15189</v>
      </c>
      <c r="H18" s="23">
        <v>15205</v>
      </c>
      <c r="I18" s="23">
        <v>15218</v>
      </c>
      <c r="J18" s="23"/>
      <c r="K18" s="23"/>
      <c r="L18" s="23"/>
      <c r="M18" s="23"/>
      <c r="N18" s="23"/>
      <c r="O18" s="23"/>
      <c r="P18" s="23">
        <v>15223</v>
      </c>
    </row>
    <row r="19" spans="2:16" ht="14.15" customHeight="1" thickBot="1" x14ac:dyDescent="0.5">
      <c r="B19" s="11" t="s">
        <v>44</v>
      </c>
      <c r="C19" s="25"/>
      <c r="D19" s="23">
        <v>14875</v>
      </c>
      <c r="E19" s="23">
        <v>15141</v>
      </c>
      <c r="F19" s="26">
        <v>15188</v>
      </c>
      <c r="G19" s="26">
        <v>15204</v>
      </c>
      <c r="H19" s="26">
        <v>15217</v>
      </c>
      <c r="I19" s="26">
        <v>15222</v>
      </c>
      <c r="J19" s="26"/>
      <c r="K19" s="26"/>
      <c r="L19" s="26"/>
      <c r="M19" s="26"/>
      <c r="N19" s="23"/>
      <c r="O19" s="23"/>
      <c r="P19" s="25"/>
    </row>
    <row r="20" spans="2:16" ht="14.15" customHeight="1" thickBot="1" x14ac:dyDescent="0.5">
      <c r="B20" s="27" t="s">
        <v>45</v>
      </c>
      <c r="C20" s="25"/>
      <c r="D20" s="28">
        <f t="shared" ref="D20:I20" si="0">IF(ISNUMBER(D18),D19-D18+1,"")</f>
        <v>5</v>
      </c>
      <c r="E20" s="29">
        <f t="shared" si="0"/>
        <v>266</v>
      </c>
      <c r="F20" s="29">
        <f t="shared" si="0"/>
        <v>47</v>
      </c>
      <c r="G20" s="29">
        <f t="shared" si="0"/>
        <v>16</v>
      </c>
      <c r="H20" s="29">
        <f t="shared" si="0"/>
        <v>13</v>
      </c>
      <c r="I20" s="29">
        <f t="shared" si="0"/>
        <v>5</v>
      </c>
      <c r="J20" s="29" t="str">
        <f t="shared" ref="J20:O20" si="1">IF(ISNUMBER(J18),J19-J18+1,"")</f>
        <v/>
      </c>
      <c r="K20" s="29" t="str">
        <f t="shared" si="1"/>
        <v/>
      </c>
      <c r="L20" s="29" t="str">
        <f t="shared" si="1"/>
        <v/>
      </c>
      <c r="M20" s="29" t="str">
        <f t="shared" si="1"/>
        <v/>
      </c>
      <c r="N20" s="29" t="str">
        <f t="shared" si="1"/>
        <v/>
      </c>
      <c r="O20" s="102" t="str">
        <f t="shared" si="1"/>
        <v/>
      </c>
      <c r="P20" s="25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22" t="s">
        <v>46</v>
      </c>
      <c r="C22" s="31" t="s">
        <v>22</v>
      </c>
      <c r="D22" s="31" t="s">
        <v>24</v>
      </c>
      <c r="E22" s="31" t="s">
        <v>47</v>
      </c>
      <c r="F22" s="123" t="s">
        <v>48</v>
      </c>
      <c r="G22" s="123"/>
      <c r="H22" s="123"/>
      <c r="I22" s="123"/>
      <c r="J22" s="31" t="s">
        <v>22</v>
      </c>
      <c r="K22" s="31" t="s">
        <v>24</v>
      </c>
      <c r="L22" s="31" t="s">
        <v>47</v>
      </c>
      <c r="M22" s="123" t="s">
        <v>48</v>
      </c>
      <c r="N22" s="123"/>
      <c r="O22" s="123"/>
      <c r="P22" s="123"/>
    </row>
    <row r="23" spans="2:16" ht="13.5" customHeight="1" x14ac:dyDescent="0.45">
      <c r="B23" s="122"/>
      <c r="C23" s="103"/>
      <c r="D23" s="103"/>
      <c r="E23" s="32" t="s">
        <v>172</v>
      </c>
      <c r="F23" s="124"/>
      <c r="G23" s="125"/>
      <c r="H23" s="125"/>
      <c r="I23" s="126"/>
      <c r="J23" s="103"/>
      <c r="K23" s="103"/>
      <c r="L23" s="32" t="s">
        <v>173</v>
      </c>
      <c r="M23" s="121"/>
      <c r="N23" s="121"/>
      <c r="O23" s="121"/>
      <c r="P23" s="121"/>
    </row>
    <row r="24" spans="2:16" ht="13.5" customHeight="1" x14ac:dyDescent="0.45">
      <c r="B24" s="122"/>
      <c r="C24" s="103"/>
      <c r="D24" s="103"/>
      <c r="E24" s="32" t="s">
        <v>174</v>
      </c>
      <c r="F24" s="124"/>
      <c r="G24" s="125"/>
      <c r="H24" s="125"/>
      <c r="I24" s="126"/>
      <c r="J24" s="103"/>
      <c r="K24" s="103"/>
      <c r="L24" s="32" t="s">
        <v>175</v>
      </c>
      <c r="M24" s="121"/>
      <c r="N24" s="121"/>
      <c r="O24" s="121"/>
      <c r="P24" s="121"/>
    </row>
    <row r="25" spans="2:16" ht="13.5" customHeight="1" x14ac:dyDescent="0.45">
      <c r="B25" s="122"/>
      <c r="C25" s="103"/>
      <c r="D25" s="103"/>
      <c r="E25" s="32" t="s">
        <v>178</v>
      </c>
      <c r="F25" s="124"/>
      <c r="G25" s="125"/>
      <c r="H25" s="125"/>
      <c r="I25" s="126"/>
      <c r="J25" s="103"/>
      <c r="K25" s="103"/>
      <c r="L25" s="32" t="s">
        <v>174</v>
      </c>
      <c r="M25" s="121"/>
      <c r="N25" s="121"/>
      <c r="O25" s="121"/>
      <c r="P25" s="121"/>
    </row>
    <row r="26" spans="2:16" ht="13.5" customHeight="1" x14ac:dyDescent="0.45">
      <c r="B26" s="122"/>
      <c r="C26" s="103"/>
      <c r="D26" s="103"/>
      <c r="E26" s="32" t="s">
        <v>173</v>
      </c>
      <c r="F26" s="124"/>
      <c r="G26" s="125"/>
      <c r="H26" s="125"/>
      <c r="I26" s="126"/>
      <c r="J26" s="103"/>
      <c r="K26" s="103"/>
      <c r="L26" s="32" t="s">
        <v>172</v>
      </c>
      <c r="M26" s="121"/>
      <c r="N26" s="121"/>
      <c r="O26" s="121"/>
      <c r="P26" s="121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13" t="s">
        <v>49</v>
      </c>
      <c r="C28" s="113"/>
      <c r="D28" s="11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3"/>
      <c r="C29" s="34" t="s">
        <v>50</v>
      </c>
      <c r="D29" s="35" t="s">
        <v>51</v>
      </c>
      <c r="E29" s="35" t="s">
        <v>52</v>
      </c>
      <c r="F29" s="35" t="s">
        <v>53</v>
      </c>
      <c r="G29" s="35" t="s">
        <v>54</v>
      </c>
      <c r="H29" s="35" t="s">
        <v>55</v>
      </c>
      <c r="I29" s="35" t="s">
        <v>56</v>
      </c>
      <c r="J29" s="35" t="s">
        <v>57</v>
      </c>
      <c r="K29" s="35" t="s">
        <v>58</v>
      </c>
      <c r="L29" s="35" t="s">
        <v>59</v>
      </c>
      <c r="M29" s="35" t="s">
        <v>60</v>
      </c>
      <c r="N29" s="35" t="s">
        <v>61</v>
      </c>
      <c r="O29" s="36" t="s">
        <v>62</v>
      </c>
      <c r="P29" s="37" t="s">
        <v>63</v>
      </c>
    </row>
    <row r="30" spans="2:16" ht="14.15" customHeight="1" x14ac:dyDescent="0.45">
      <c r="B30" s="33" t="s">
        <v>163</v>
      </c>
      <c r="C30" s="38">
        <v>0.35972222222222222</v>
      </c>
      <c r="D30" s="39"/>
      <c r="E30" s="39"/>
      <c r="F30" s="39"/>
      <c r="G30" s="39"/>
      <c r="H30" s="39"/>
      <c r="I30" s="39"/>
      <c r="J30" s="39">
        <v>2.0833333333333332E-2</v>
      </c>
      <c r="K30" s="40"/>
      <c r="L30" s="39"/>
      <c r="M30" s="39"/>
      <c r="N30" s="39">
        <v>7.2916666666666671E-2</v>
      </c>
      <c r="O30" s="41"/>
      <c r="P30" s="42">
        <f>SUM(C30:J30,L30:N30)</f>
        <v>0.45347222222222222</v>
      </c>
    </row>
    <row r="31" spans="2:16" ht="14.15" customHeight="1" x14ac:dyDescent="0.45">
      <c r="B31" s="33" t="s">
        <v>164</v>
      </c>
      <c r="C31" s="43">
        <v>0.38819444444444445</v>
      </c>
      <c r="D31" s="6">
        <v>7.013888888888889E-2</v>
      </c>
      <c r="E31" s="6"/>
      <c r="F31" s="6"/>
      <c r="G31" s="6"/>
      <c r="H31" s="6"/>
      <c r="I31" s="6"/>
      <c r="J31" s="6">
        <v>2.2916666666666669E-2</v>
      </c>
      <c r="K31" s="6">
        <v>2.0833333333333332E-2</v>
      </c>
      <c r="L31" s="6"/>
      <c r="M31" s="6"/>
      <c r="N31" s="6"/>
      <c r="O31" s="44"/>
      <c r="P31" s="42">
        <f>SUM(C31:N31)</f>
        <v>0.50208333333333344</v>
      </c>
    </row>
    <row r="32" spans="2:16" ht="14.15" customHeight="1" x14ac:dyDescent="0.45">
      <c r="B32" s="33" t="s">
        <v>64</v>
      </c>
      <c r="C32" s="45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7"/>
      <c r="P32" s="42">
        <f>SUM(C32:N32)</f>
        <v>0</v>
      </c>
    </row>
    <row r="33" spans="2:16" ht="14.15" customHeight="1" thickBot="1" x14ac:dyDescent="0.5">
      <c r="B33" s="96" t="s">
        <v>65</v>
      </c>
      <c r="C33" s="48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50"/>
      <c r="P33" s="51">
        <f>SUM(C33:N33)</f>
        <v>0</v>
      </c>
    </row>
    <row r="34" spans="2:16" ht="14.15" customHeight="1" x14ac:dyDescent="0.45">
      <c r="B34" s="31" t="s">
        <v>165</v>
      </c>
      <c r="C34" s="97">
        <f>C31-C32-C33</f>
        <v>0.38819444444444445</v>
      </c>
      <c r="D34" s="97">
        <f t="shared" ref="D34:M34" si="2">D31-D32-D33</f>
        <v>7.013888888888889E-2</v>
      </c>
      <c r="E34" s="97">
        <f t="shared" si="2"/>
        <v>0</v>
      </c>
      <c r="F34" s="97">
        <f t="shared" si="2"/>
        <v>0</v>
      </c>
      <c r="G34" s="97">
        <f t="shared" si="2"/>
        <v>0</v>
      </c>
      <c r="H34" s="97">
        <f t="shared" si="2"/>
        <v>0</v>
      </c>
      <c r="I34" s="97">
        <f>I31-I32-I33</f>
        <v>0</v>
      </c>
      <c r="J34" s="97">
        <f t="shared" si="2"/>
        <v>2.2916666666666669E-2</v>
      </c>
      <c r="K34" s="97">
        <f t="shared" si="2"/>
        <v>2.0833333333333332E-2</v>
      </c>
      <c r="L34" s="97">
        <f t="shared" si="2"/>
        <v>0</v>
      </c>
      <c r="M34" s="97">
        <f t="shared" si="2"/>
        <v>0</v>
      </c>
      <c r="N34" s="97">
        <f>N31-N32-N33</f>
        <v>0</v>
      </c>
      <c r="O34" s="101"/>
      <c r="P34" s="98">
        <f>P31-P32-P33</f>
        <v>0.50208333333333344</v>
      </c>
    </row>
    <row r="35" spans="2:16" ht="13.5" customHeight="1" x14ac:dyDescent="0.45"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</row>
    <row r="36" spans="2:16" ht="18" customHeight="1" x14ac:dyDescent="0.45">
      <c r="B36" s="146" t="s">
        <v>66</v>
      </c>
      <c r="C36" s="135" t="s">
        <v>188</v>
      </c>
      <c r="D36" s="136"/>
      <c r="E36" s="135" t="s">
        <v>189</v>
      </c>
      <c r="F36" s="136"/>
      <c r="G36" s="135"/>
      <c r="H36" s="136"/>
      <c r="I36" s="135"/>
      <c r="J36" s="136"/>
      <c r="K36" s="135"/>
      <c r="L36" s="136"/>
      <c r="M36" s="135"/>
      <c r="N36" s="136"/>
      <c r="O36" s="135"/>
      <c r="P36" s="136"/>
    </row>
    <row r="37" spans="2:16" ht="18" customHeight="1" x14ac:dyDescent="0.45">
      <c r="B37" s="147"/>
      <c r="C37" s="135"/>
      <c r="D37" s="136"/>
      <c r="E37" s="137"/>
      <c r="F37" s="137"/>
      <c r="G37" s="135"/>
      <c r="H37" s="136"/>
      <c r="I37" s="138"/>
      <c r="J37" s="137"/>
      <c r="K37" s="137"/>
      <c r="L37" s="137"/>
      <c r="M37" s="137"/>
      <c r="N37" s="137"/>
      <c r="O37" s="137"/>
      <c r="P37" s="137"/>
    </row>
    <row r="38" spans="2:16" ht="18" customHeight="1" x14ac:dyDescent="0.45">
      <c r="B38" s="14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</row>
    <row r="39" spans="2:16" ht="18" customHeight="1" x14ac:dyDescent="0.45">
      <c r="B39" s="147"/>
      <c r="C39" s="137"/>
      <c r="D39" s="137"/>
      <c r="E39" s="137"/>
      <c r="F39" s="137"/>
      <c r="G39" s="137"/>
      <c r="H39" s="137"/>
      <c r="I39" s="138"/>
      <c r="J39" s="137"/>
      <c r="K39" s="137"/>
      <c r="L39" s="137"/>
      <c r="M39" s="137"/>
      <c r="N39" s="137"/>
      <c r="O39" s="137"/>
      <c r="P39" s="137"/>
    </row>
    <row r="40" spans="2:16" ht="18" customHeight="1" x14ac:dyDescent="0.45">
      <c r="B40" s="147"/>
      <c r="C40" s="137"/>
      <c r="D40" s="137"/>
      <c r="E40" s="137"/>
      <c r="F40" s="137"/>
      <c r="G40" s="138"/>
      <c r="H40" s="137"/>
      <c r="I40" s="137"/>
      <c r="J40" s="137"/>
      <c r="K40" s="137"/>
      <c r="L40" s="137"/>
      <c r="M40" s="137"/>
      <c r="N40" s="137"/>
      <c r="O40" s="137"/>
      <c r="P40" s="137"/>
    </row>
    <row r="41" spans="2:16" ht="18" customHeight="1" x14ac:dyDescent="0.45">
      <c r="B41" s="148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39" t="s">
        <v>67</v>
      </c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1"/>
    </row>
    <row r="44" spans="2:16" ht="14.15" customHeight="1" x14ac:dyDescent="0.45">
      <c r="B44" s="142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4"/>
    </row>
    <row r="45" spans="2:16" ht="14.15" customHeight="1" x14ac:dyDescent="0.45">
      <c r="B45" s="142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4"/>
    </row>
    <row r="46" spans="2:16" ht="14.15" customHeight="1" x14ac:dyDescent="0.45">
      <c r="B46" s="145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5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04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6"/>
    </row>
    <row r="49" spans="2:16" ht="14.15" customHeight="1" x14ac:dyDescent="0.45">
      <c r="B49" s="145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5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5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62"/>
      <c r="C52" s="163"/>
      <c r="D52" s="143"/>
      <c r="E52" s="143"/>
      <c r="F52" s="143"/>
      <c r="G52" s="163"/>
      <c r="H52" s="163"/>
      <c r="I52" s="163"/>
      <c r="J52" s="163"/>
      <c r="K52" s="163"/>
      <c r="L52" s="163"/>
      <c r="M52" s="163"/>
      <c r="N52" s="163"/>
      <c r="O52" s="163"/>
      <c r="P52" s="164"/>
    </row>
    <row r="53" spans="2:16" ht="14.15" customHeight="1" thickTop="1" thickBot="1" x14ac:dyDescent="0.5">
      <c r="B53" s="127" t="s">
        <v>166</v>
      </c>
      <c r="C53" s="128"/>
      <c r="D53" s="100">
        <v>0.85</v>
      </c>
      <c r="E53" s="100">
        <v>0.88</v>
      </c>
      <c r="F53" s="100"/>
      <c r="G53" s="128"/>
      <c r="H53" s="128"/>
      <c r="I53" s="128"/>
      <c r="J53" s="128"/>
      <c r="K53" s="128"/>
      <c r="L53" s="128"/>
      <c r="M53" s="128"/>
      <c r="N53" s="128"/>
      <c r="O53" s="128"/>
      <c r="P53" s="129"/>
    </row>
    <row r="54" spans="2:16" ht="14.15" customHeight="1" thickTop="1" thickBot="1" x14ac:dyDescent="0.5">
      <c r="B54" s="130" t="s">
        <v>176</v>
      </c>
      <c r="C54" s="131"/>
      <c r="D54" s="131"/>
      <c r="E54" s="132"/>
      <c r="F54" s="100">
        <v>101</v>
      </c>
      <c r="G54" s="133"/>
      <c r="H54" s="133"/>
      <c r="I54" s="133"/>
      <c r="J54" s="133"/>
      <c r="K54" s="133"/>
      <c r="L54" s="133"/>
      <c r="M54" s="133"/>
      <c r="N54" s="133"/>
      <c r="O54" s="133"/>
      <c r="P54" s="134"/>
    </row>
    <row r="55" spans="2:16" ht="13.5" customHeight="1" thickTop="1" x14ac:dyDescent="0.45"/>
    <row r="56" spans="2:16" ht="17.25" customHeight="1" x14ac:dyDescent="0.45">
      <c r="B56" s="149" t="s">
        <v>68</v>
      </c>
      <c r="C56" s="149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3"/>
      <c r="O56" s="53"/>
      <c r="P56" s="53"/>
    </row>
    <row r="57" spans="2:16" ht="17.149999999999999" customHeight="1" x14ac:dyDescent="0.45">
      <c r="B57" s="150" t="s">
        <v>69</v>
      </c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2"/>
      <c r="N57" s="153" t="s">
        <v>70</v>
      </c>
      <c r="O57" s="151"/>
      <c r="P57" s="154"/>
    </row>
    <row r="58" spans="2:16" ht="17.149999999999999" customHeight="1" x14ac:dyDescent="0.45">
      <c r="B58" s="155" t="s">
        <v>71</v>
      </c>
      <c r="C58" s="156"/>
      <c r="D58" s="157"/>
      <c r="E58" s="155" t="s">
        <v>72</v>
      </c>
      <c r="F58" s="156"/>
      <c r="G58" s="157"/>
      <c r="H58" s="156" t="s">
        <v>73</v>
      </c>
      <c r="I58" s="156"/>
      <c r="J58" s="156"/>
      <c r="K58" s="158" t="s">
        <v>74</v>
      </c>
      <c r="L58" s="156"/>
      <c r="M58" s="159"/>
      <c r="N58" s="160"/>
      <c r="O58" s="156"/>
      <c r="P58" s="161"/>
    </row>
    <row r="59" spans="2:16" ht="20.149999999999999" customHeight="1" x14ac:dyDescent="0.45">
      <c r="B59" s="165" t="s">
        <v>75</v>
      </c>
      <c r="C59" s="166"/>
      <c r="D59" s="54" t="b">
        <v>1</v>
      </c>
      <c r="E59" s="165" t="s">
        <v>76</v>
      </c>
      <c r="F59" s="166"/>
      <c r="G59" s="54" t="b">
        <v>1</v>
      </c>
      <c r="H59" s="167" t="s">
        <v>77</v>
      </c>
      <c r="I59" s="166"/>
      <c r="J59" s="54" t="b">
        <v>1</v>
      </c>
      <c r="K59" s="167" t="s">
        <v>78</v>
      </c>
      <c r="L59" s="166"/>
      <c r="M59" s="54" t="b">
        <v>1</v>
      </c>
      <c r="N59" s="168" t="s">
        <v>79</v>
      </c>
      <c r="O59" s="166"/>
      <c r="P59" s="54" t="b">
        <v>1</v>
      </c>
    </row>
    <row r="60" spans="2:16" ht="20.149999999999999" customHeight="1" x14ac:dyDescent="0.45">
      <c r="B60" s="165" t="s">
        <v>80</v>
      </c>
      <c r="C60" s="166"/>
      <c r="D60" s="54" t="b">
        <v>1</v>
      </c>
      <c r="E60" s="165" t="s">
        <v>81</v>
      </c>
      <c r="F60" s="166"/>
      <c r="G60" s="54" t="b">
        <v>1</v>
      </c>
      <c r="H60" s="167" t="s">
        <v>82</v>
      </c>
      <c r="I60" s="166"/>
      <c r="J60" s="54" t="b">
        <v>1</v>
      </c>
      <c r="K60" s="167" t="s">
        <v>83</v>
      </c>
      <c r="L60" s="166"/>
      <c r="M60" s="54" t="b">
        <v>1</v>
      </c>
      <c r="N60" s="168" t="s">
        <v>84</v>
      </c>
      <c r="O60" s="166"/>
      <c r="P60" s="54" t="b">
        <v>1</v>
      </c>
    </row>
    <row r="61" spans="2:16" ht="20.149999999999999" customHeight="1" x14ac:dyDescent="0.45">
      <c r="B61" s="165" t="s">
        <v>85</v>
      </c>
      <c r="C61" s="166"/>
      <c r="D61" s="54" t="b">
        <v>1</v>
      </c>
      <c r="E61" s="165" t="s">
        <v>86</v>
      </c>
      <c r="F61" s="166"/>
      <c r="G61" s="54" t="b">
        <v>1</v>
      </c>
      <c r="H61" s="167" t="s">
        <v>87</v>
      </c>
      <c r="I61" s="166"/>
      <c r="J61" s="54" t="b">
        <v>1</v>
      </c>
      <c r="K61" s="167" t="s">
        <v>88</v>
      </c>
      <c r="L61" s="166"/>
      <c r="M61" s="54" t="b">
        <v>1</v>
      </c>
      <c r="N61" s="168" t="s">
        <v>89</v>
      </c>
      <c r="O61" s="166"/>
      <c r="P61" s="54" t="b">
        <v>1</v>
      </c>
    </row>
    <row r="62" spans="2:16" ht="20.149999999999999" customHeight="1" x14ac:dyDescent="0.45">
      <c r="B62" s="167" t="s">
        <v>87</v>
      </c>
      <c r="C62" s="166"/>
      <c r="D62" s="54" t="b">
        <v>1</v>
      </c>
      <c r="E62" s="165" t="s">
        <v>90</v>
      </c>
      <c r="F62" s="166"/>
      <c r="G62" s="54" t="b">
        <v>1</v>
      </c>
      <c r="H62" s="167" t="s">
        <v>91</v>
      </c>
      <c r="I62" s="166"/>
      <c r="J62" s="54" t="b">
        <v>0</v>
      </c>
      <c r="K62" s="167" t="s">
        <v>92</v>
      </c>
      <c r="L62" s="166"/>
      <c r="M62" s="54" t="b">
        <v>1</v>
      </c>
      <c r="N62" s="168" t="s">
        <v>82</v>
      </c>
      <c r="O62" s="166"/>
      <c r="P62" s="54" t="b">
        <v>1</v>
      </c>
    </row>
    <row r="63" spans="2:16" ht="20.149999999999999" customHeight="1" x14ac:dyDescent="0.45">
      <c r="B63" s="167" t="s">
        <v>93</v>
      </c>
      <c r="C63" s="166"/>
      <c r="D63" s="54" t="b">
        <v>1</v>
      </c>
      <c r="E63" s="165" t="s">
        <v>94</v>
      </c>
      <c r="F63" s="166"/>
      <c r="G63" s="54" t="b">
        <v>1</v>
      </c>
      <c r="H63" s="64"/>
      <c r="I63" s="65"/>
      <c r="J63" s="66"/>
      <c r="K63" s="167" t="s">
        <v>95</v>
      </c>
      <c r="L63" s="166"/>
      <c r="M63" s="54" t="b">
        <v>1</v>
      </c>
      <c r="N63" s="168" t="s">
        <v>162</v>
      </c>
      <c r="O63" s="166"/>
      <c r="P63" s="54" t="b">
        <v>1</v>
      </c>
    </row>
    <row r="64" spans="2:16" ht="20.149999999999999" customHeight="1" x14ac:dyDescent="0.45">
      <c r="B64" s="167" t="s">
        <v>96</v>
      </c>
      <c r="C64" s="166"/>
      <c r="D64" s="54" t="b">
        <v>0</v>
      </c>
      <c r="E64" s="165" t="s">
        <v>97</v>
      </c>
      <c r="F64" s="166"/>
      <c r="G64" s="54" t="b">
        <v>1</v>
      </c>
      <c r="H64" s="67"/>
      <c r="I64" s="68"/>
      <c r="J64" s="69"/>
      <c r="K64" s="174" t="s">
        <v>98</v>
      </c>
      <c r="L64" s="175"/>
      <c r="M64" s="54" t="b">
        <v>1</v>
      </c>
      <c r="N64" s="70"/>
      <c r="O64" s="65"/>
      <c r="P64" s="71"/>
    </row>
    <row r="65" spans="2:17" ht="20.149999999999999" customHeight="1" x14ac:dyDescent="0.45">
      <c r="B65" s="65"/>
      <c r="C65" s="65"/>
      <c r="D65" s="72" t="b">
        <v>0</v>
      </c>
      <c r="E65" s="165" t="s">
        <v>161</v>
      </c>
      <c r="F65" s="166"/>
      <c r="G65" s="54" t="b">
        <v>1</v>
      </c>
      <c r="H65" s="68"/>
      <c r="I65" s="68"/>
      <c r="J65" s="73"/>
      <c r="K65" s="65"/>
      <c r="L65" s="65"/>
      <c r="M65" s="73"/>
      <c r="N65" s="68"/>
      <c r="O65" s="68"/>
      <c r="P65" s="73" t="b">
        <v>0</v>
      </c>
    </row>
    <row r="66" spans="2:17" ht="20.149999999999999" customHeight="1" x14ac:dyDescent="0.45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</row>
    <row r="67" spans="2:17" ht="20.149999999999999" customHeight="1" x14ac:dyDescent="0.45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</row>
    <row r="68" spans="2:17" ht="20.149999999999999" customHeight="1" thickBot="1" x14ac:dyDescent="0.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2:17" ht="10" customHeight="1" x14ac:dyDescent="0.45">
      <c r="B69" s="113" t="s">
        <v>104</v>
      </c>
      <c r="C69" s="113"/>
      <c r="D69"/>
      <c r="E69"/>
      <c r="F69" s="170" t="s">
        <v>105</v>
      </c>
      <c r="G69" s="172" t="s">
        <v>106</v>
      </c>
      <c r="H69"/>
      <c r="I69" s="113" t="s">
        <v>107</v>
      </c>
      <c r="J69" s="113"/>
      <c r="K69"/>
      <c r="L69" s="75" t="s">
        <v>99</v>
      </c>
      <c r="M69" s="76" t="s">
        <v>100</v>
      </c>
      <c r="N69" s="76" t="s">
        <v>101</v>
      </c>
      <c r="O69" s="76" t="s">
        <v>102</v>
      </c>
      <c r="P69" s="77" t="s">
        <v>103</v>
      </c>
    </row>
    <row r="70" spans="2:17" ht="10" customHeight="1" thickBot="1" x14ac:dyDescent="0.25">
      <c r="B70" s="169"/>
      <c r="C70" s="169"/>
      <c r="D70" s="78"/>
      <c r="E70" s="79"/>
      <c r="F70" s="171"/>
      <c r="G70" s="173"/>
      <c r="H70" s="80"/>
      <c r="I70" s="169"/>
      <c r="J70" s="169"/>
      <c r="K70"/>
      <c r="L70" s="81" t="s">
        <v>108</v>
      </c>
      <c r="M70" s="82">
        <v>0</v>
      </c>
      <c r="N70" s="82">
        <v>1</v>
      </c>
      <c r="O70" s="82">
        <v>2</v>
      </c>
      <c r="P70" s="83">
        <v>4</v>
      </c>
    </row>
    <row r="71" spans="2:17" ht="20.149999999999999" customHeight="1" x14ac:dyDescent="0.45">
      <c r="B71" s="84" t="s">
        <v>109</v>
      </c>
      <c r="C71" s="85" t="s">
        <v>110</v>
      </c>
      <c r="D71" s="86" t="s">
        <v>111</v>
      </c>
      <c r="E71" s="84" t="s">
        <v>112</v>
      </c>
      <c r="F71" s="85" t="s">
        <v>110</v>
      </c>
      <c r="G71" s="85" t="s">
        <v>111</v>
      </c>
      <c r="H71" s="87"/>
      <c r="I71" s="88" t="s">
        <v>113</v>
      </c>
      <c r="J71" s="55">
        <v>0</v>
      </c>
      <c r="K71" s="88" t="s">
        <v>167</v>
      </c>
      <c r="L71" s="55">
        <v>0</v>
      </c>
      <c r="M71" s="88" t="s">
        <v>114</v>
      </c>
      <c r="N71" s="55">
        <v>0</v>
      </c>
      <c r="O71" s="89" t="s">
        <v>115</v>
      </c>
      <c r="P71" s="55">
        <v>0</v>
      </c>
      <c r="Q71" s="95"/>
    </row>
    <row r="72" spans="2:17" ht="20.149999999999999" customHeight="1" x14ac:dyDescent="0.45">
      <c r="B72" s="90" t="s">
        <v>116</v>
      </c>
      <c r="C72" s="56">
        <v>-164.5</v>
      </c>
      <c r="D72" s="56">
        <v>-164.1</v>
      </c>
      <c r="E72" s="90" t="s">
        <v>117</v>
      </c>
      <c r="F72" s="56">
        <v>18.399999999999999</v>
      </c>
      <c r="G72" s="56">
        <v>17.8</v>
      </c>
      <c r="H72" s="91"/>
      <c r="I72" s="88" t="s">
        <v>118</v>
      </c>
      <c r="J72" s="55">
        <v>0</v>
      </c>
      <c r="K72" s="88" t="s">
        <v>168</v>
      </c>
      <c r="L72" s="55">
        <v>0</v>
      </c>
      <c r="M72" s="88" t="s">
        <v>119</v>
      </c>
      <c r="N72" s="55">
        <v>0</v>
      </c>
      <c r="O72" s="88" t="s">
        <v>169</v>
      </c>
      <c r="P72" s="55">
        <v>0</v>
      </c>
      <c r="Q72" s="95"/>
    </row>
    <row r="73" spans="2:17" ht="20.149999999999999" customHeight="1" x14ac:dyDescent="0.45">
      <c r="B73" s="90" t="s">
        <v>120</v>
      </c>
      <c r="C73" s="56">
        <v>-168.5</v>
      </c>
      <c r="D73" s="56">
        <v>-167</v>
      </c>
      <c r="E73" s="92" t="s">
        <v>121</v>
      </c>
      <c r="F73" s="57">
        <v>19.399999999999999</v>
      </c>
      <c r="G73" s="57">
        <v>17.3</v>
      </c>
      <c r="H73" s="91"/>
      <c r="I73" s="88" t="s">
        <v>122</v>
      </c>
      <c r="J73" s="55">
        <v>0</v>
      </c>
      <c r="K73" s="88" t="s">
        <v>123</v>
      </c>
      <c r="L73" s="55">
        <v>0</v>
      </c>
      <c r="M73" s="88" t="s">
        <v>124</v>
      </c>
      <c r="N73" s="55">
        <v>0</v>
      </c>
      <c r="O73" s="88" t="s">
        <v>170</v>
      </c>
      <c r="P73" s="55">
        <v>0</v>
      </c>
      <c r="Q73" s="95"/>
    </row>
    <row r="74" spans="2:17" ht="20.149999999999999" customHeight="1" x14ac:dyDescent="0.45">
      <c r="B74" s="90" t="s">
        <v>125</v>
      </c>
      <c r="C74" s="56">
        <v>-191.7</v>
      </c>
      <c r="D74" s="56">
        <v>-191.6</v>
      </c>
      <c r="E74" s="92" t="s">
        <v>126</v>
      </c>
      <c r="F74" s="58">
        <v>10</v>
      </c>
      <c r="G74" s="58">
        <v>15</v>
      </c>
      <c r="H74" s="91"/>
      <c r="I74" s="88" t="s">
        <v>127</v>
      </c>
      <c r="J74" s="55">
        <v>0</v>
      </c>
      <c r="K74" s="88" t="s">
        <v>128</v>
      </c>
      <c r="L74" s="55">
        <v>0</v>
      </c>
      <c r="M74" s="88" t="s">
        <v>129</v>
      </c>
      <c r="N74" s="55">
        <v>0</v>
      </c>
      <c r="O74"/>
      <c r="P74"/>
      <c r="Q74" s="95"/>
    </row>
    <row r="75" spans="2:17" ht="20.149999999999999" customHeight="1" x14ac:dyDescent="0.2">
      <c r="B75" s="90" t="s">
        <v>130</v>
      </c>
      <c r="C75" s="56">
        <v>-112.9</v>
      </c>
      <c r="D75" s="56">
        <v>-111.7</v>
      </c>
      <c r="E75" s="92" t="s">
        <v>131</v>
      </c>
      <c r="F75" s="58">
        <v>20</v>
      </c>
      <c r="G75" s="58">
        <v>20</v>
      </c>
      <c r="H75" s="93"/>
      <c r="I75" s="88" t="s">
        <v>132</v>
      </c>
      <c r="J75" s="55">
        <v>0</v>
      </c>
      <c r="K75" s="88" t="s">
        <v>133</v>
      </c>
      <c r="L75" s="55">
        <v>0</v>
      </c>
      <c r="M75" s="88" t="s">
        <v>134</v>
      </c>
      <c r="N75" s="55">
        <v>0</v>
      </c>
      <c r="O75"/>
      <c r="P75"/>
      <c r="Q75" s="95"/>
    </row>
    <row r="76" spans="2:17" ht="20.149999999999999" customHeight="1" x14ac:dyDescent="0.2">
      <c r="B76" s="90" t="s">
        <v>135</v>
      </c>
      <c r="C76" s="56">
        <v>27.9</v>
      </c>
      <c r="D76" s="56">
        <v>26.8</v>
      </c>
      <c r="E76" s="92" t="s">
        <v>136</v>
      </c>
      <c r="F76" s="58">
        <v>10</v>
      </c>
      <c r="G76" s="58">
        <v>10</v>
      </c>
      <c r="H76" s="93"/>
      <c r="I76" s="88" t="s">
        <v>137</v>
      </c>
      <c r="J76" s="55">
        <v>0</v>
      </c>
      <c r="K76" s="88" t="s">
        <v>138</v>
      </c>
      <c r="L76" s="55">
        <v>0</v>
      </c>
      <c r="M76" s="88" t="s">
        <v>139</v>
      </c>
      <c r="N76" s="55">
        <v>0</v>
      </c>
      <c r="O76"/>
      <c r="P76"/>
    </row>
    <row r="77" spans="2:17" ht="20.149999999999999" customHeight="1" x14ac:dyDescent="0.45">
      <c r="B77" s="90" t="s">
        <v>140</v>
      </c>
      <c r="C77" s="56">
        <v>24.1</v>
      </c>
      <c r="D77" s="56">
        <v>22.7</v>
      </c>
      <c r="E77" s="92" t="s">
        <v>141</v>
      </c>
      <c r="F77" s="58">
        <v>240</v>
      </c>
      <c r="G77" s="58">
        <v>240</v>
      </c>
      <c r="H77" s="91"/>
      <c r="I77" s="88" t="s">
        <v>142</v>
      </c>
      <c r="J77" s="55">
        <v>0</v>
      </c>
      <c r="K77" s="88" t="s">
        <v>143</v>
      </c>
      <c r="L77" s="55">
        <v>0</v>
      </c>
      <c r="M77" s="88" t="s">
        <v>144</v>
      </c>
      <c r="N77" s="55">
        <v>0</v>
      </c>
      <c r="O77"/>
      <c r="P77"/>
    </row>
    <row r="78" spans="2:17" ht="20.149999999999999" customHeight="1" x14ac:dyDescent="0.45">
      <c r="B78" s="90" t="s">
        <v>145</v>
      </c>
      <c r="C78" s="56">
        <v>22.3</v>
      </c>
      <c r="D78" s="56">
        <v>20.8</v>
      </c>
      <c r="E78" s="92" t="s">
        <v>146</v>
      </c>
      <c r="F78" s="59"/>
      <c r="G78" s="59"/>
      <c r="H78" s="91"/>
      <c r="I78" s="88" t="s">
        <v>147</v>
      </c>
      <c r="J78" s="55">
        <v>0</v>
      </c>
      <c r="K78" s="88" t="s">
        <v>148</v>
      </c>
      <c r="L78" s="55">
        <v>0</v>
      </c>
      <c r="M78" s="94" t="s">
        <v>149</v>
      </c>
      <c r="N78" s="55">
        <v>0</v>
      </c>
      <c r="O78"/>
      <c r="P78"/>
    </row>
    <row r="79" spans="2:17" ht="20.149999999999999" customHeight="1" x14ac:dyDescent="0.45">
      <c r="B79" s="90" t="s">
        <v>150</v>
      </c>
      <c r="C79" s="56">
        <v>21</v>
      </c>
      <c r="D79" s="56">
        <v>19.3</v>
      </c>
      <c r="E79" s="90" t="s">
        <v>151</v>
      </c>
      <c r="F79" s="56">
        <v>13.8</v>
      </c>
      <c r="G79" s="56">
        <v>15.5</v>
      </c>
      <c r="H79" s="91"/>
      <c r="I79" s="88" t="s">
        <v>152</v>
      </c>
      <c r="J79" s="55">
        <v>0</v>
      </c>
      <c r="K79" s="88" t="s">
        <v>153</v>
      </c>
      <c r="L79" s="55">
        <v>0</v>
      </c>
      <c r="M79" s="88" t="s">
        <v>154</v>
      </c>
      <c r="N79" s="55">
        <v>0</v>
      </c>
      <c r="O79" s="74"/>
      <c r="P79" s="74"/>
    </row>
    <row r="80" spans="2:17" ht="20.149999999999999" customHeight="1" x14ac:dyDescent="0.45">
      <c r="B80" s="92" t="s">
        <v>155</v>
      </c>
      <c r="C80" s="60">
        <v>1.02E-4</v>
      </c>
      <c r="D80" s="60">
        <v>1.22E-4</v>
      </c>
      <c r="E80" s="92" t="s">
        <v>156</v>
      </c>
      <c r="F80" s="57">
        <v>27.1</v>
      </c>
      <c r="G80" s="57">
        <v>19.600000000000001</v>
      </c>
      <c r="H80" s="91"/>
      <c r="I80" s="88" t="s">
        <v>157</v>
      </c>
      <c r="J80" s="55">
        <v>0</v>
      </c>
      <c r="K80" s="88" t="s">
        <v>158</v>
      </c>
      <c r="L80" s="55">
        <v>0</v>
      </c>
      <c r="M80" s="88" t="s">
        <v>159</v>
      </c>
      <c r="N80" s="55">
        <v>0</v>
      </c>
      <c r="O80" s="1"/>
      <c r="P80" s="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17" t="s">
        <v>160</v>
      </c>
      <c r="C84" s="117"/>
    </row>
    <row r="85" spans="2:16" ht="15" customHeight="1" x14ac:dyDescent="0.45">
      <c r="B85" s="118" t="s">
        <v>186</v>
      </c>
      <c r="C85" s="119"/>
      <c r="D85" s="119"/>
      <c r="E85" s="119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20"/>
    </row>
    <row r="86" spans="2:16" ht="15" customHeight="1" x14ac:dyDescent="0.45">
      <c r="B86" s="107" t="s">
        <v>185</v>
      </c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9"/>
    </row>
    <row r="87" spans="2:16" ht="15" customHeight="1" x14ac:dyDescent="0.45">
      <c r="B87" s="107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9"/>
    </row>
    <row r="88" spans="2:16" ht="15" customHeight="1" x14ac:dyDescent="0.45">
      <c r="B88" s="107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9"/>
    </row>
    <row r="89" spans="2:16" ht="15" customHeight="1" x14ac:dyDescent="0.45">
      <c r="B89" s="107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9"/>
    </row>
    <row r="90" spans="2:16" ht="15" customHeight="1" x14ac:dyDescent="0.45">
      <c r="B90" s="107"/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9"/>
    </row>
    <row r="91" spans="2:16" ht="15" customHeight="1" x14ac:dyDescent="0.45">
      <c r="B91" s="107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9"/>
    </row>
    <row r="92" spans="2:16" ht="15" customHeight="1" x14ac:dyDescent="0.45">
      <c r="B92" s="107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9"/>
    </row>
    <row r="93" spans="2:16" ht="15" customHeight="1" x14ac:dyDescent="0.45">
      <c r="B93" s="107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9"/>
    </row>
    <row r="94" spans="2:16" ht="15" customHeight="1" x14ac:dyDescent="0.45">
      <c r="B94" s="107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9"/>
    </row>
    <row r="95" spans="2:16" ht="15" customHeight="1" x14ac:dyDescent="0.45">
      <c r="B95" s="107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9"/>
    </row>
    <row r="96" spans="2:16" ht="15" customHeight="1" x14ac:dyDescent="0.45">
      <c r="B96" s="107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9"/>
    </row>
    <row r="97" spans="2:16" ht="15" customHeight="1" x14ac:dyDescent="0.45">
      <c r="B97" s="107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9"/>
    </row>
    <row r="98" spans="2:16" ht="15" customHeight="1" x14ac:dyDescent="0.45">
      <c r="B98" s="107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9"/>
    </row>
    <row r="99" spans="2:16" ht="15" customHeight="1" x14ac:dyDescent="0.45">
      <c r="B99" s="110"/>
      <c r="C99" s="111"/>
      <c r="D99" s="111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0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1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2026-07-13T11:04:37Z</dcterms:modified>
</cp:coreProperties>
</file>