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6F5DB6A8-F2DA-4756-B03C-7DC324CE4B58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<sst xmlns="http://schemas.openxmlformats.org/spreadsheetml/2006/main" count="228" uniqueCount="212">
  <si>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</si>
  <si>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</si>
  <si>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</si>
  <si>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</si>
  <si>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</si>
  <si>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</si>
  <si>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</si>
  <si>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</si>
  <si>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</si>
  <si>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</si>
  <si>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</si>
  <si>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</si>
  <si>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</si>
  <si>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</si>
  <si>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</si>
  <si>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</si>
  <si>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</si>
  <si>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</si>
  <si>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</si>
  <si>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</si>
  <si>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</si>
  <si>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</si>
  <si>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</si>
  <si>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</si>
  <si>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</si>
  <si>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</si>
  <si>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</si>
  <si>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</si>
  <si>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</si>
  <si>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</si>
  <si>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</si>
  <si>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</si>
  <si>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</si>
  <si>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</si>
  <si>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</si>
  <si>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</si>
  <si>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</si>
  <si>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</si>
  <si>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</si>
  <si>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</si>
  <si>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</si>
  <si>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</si>
  <si>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</si>
  <si>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</si>
  <si>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</si>
  <si>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</si>
  <si>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</si>
  <si>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</si>
  <si>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</si>
  <si>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</si>
  <si>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</si>
  <si>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</si>
  <si>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</si>
  <si>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</si>
  <si>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</si>
  <si>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</si>
  <si>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</si>
  <si>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</si>
  <si>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</si>
  <si>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</si>
  <si>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</si>
  <si>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</si>
  <si>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</si>
  <si>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</si>
  <si>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</si>
  <si>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</si>
  <si>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</si>
  <si>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</si>
  <si>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</si>
  <si>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</si>
  <si>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</si>
  <si>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</si>
  <si>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</si>
  <si>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</si>
  <si>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</si>
  <si>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</si>
  <si>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</si>
  <si>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</si>
  <si>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</si>
  <si>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</si>
  <si>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</si>
  <si>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</si>
  <si>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</si>
  <si>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</si>
  <si>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</si>
  <si>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</si>
  <si>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</si>
  <si>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</si>
  <si>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</si>
  <si>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</si>
  <si>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</si>
  <si>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</si>
  <si>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</si>
  <si>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</si>
  <si>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</si>
  <si>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</si>
  <si>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</si>
  <si>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</si>
  <si>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</si>
  <si>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</si>
  <si>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</si>
  <si>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</si>
  <si>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</si>
  <si>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</si>
  <si>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</si>
  <si>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</si>
  <si>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</si>
  <si>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</si>
  <si>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</si>
  <si>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</si>
  <si>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</si>
  <si>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</si>
  <si>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</si>
  <si>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</si>
  <si>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</si>
  <si>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</si>
  <si>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</si>
  <si>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</si>
  <si>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</si>
  <si>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</si>
  <si>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</si>
  <si>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</si>
  <si>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</si>
  <si>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</si>
  <si>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</si>
  <si>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</si>
  <si>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</si>
  <si>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</si>
  <si>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</si>
  <si>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</si>
  <si>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</si>
  <si>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</si>
  <si>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</si>
  <si>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</si>
  <si>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</si>
  <si>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</si>
  <si>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</si>
  <si>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</si>
  <si>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</si>
  <si>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</si>
  <si>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</si>
  <si>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</si>
  <si>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</si>
  <si>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</si>
  <si>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</si>
  <si>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</si>
  <si>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</si>
  <si>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</si>
  <si>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</si>
  <si>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</si>
  <si>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</si>
  <si>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</si>
  <si>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</si>
  <si>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</si>
  <si>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</si>
  <si>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</si>
  <si>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</si>
  <si>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</si>
  <si>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</si>
  <si>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</si>
  <si>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</si>
  <si>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</si>
  <si>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</si>
  <si>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</si>
  <si>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</si>
  <si>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</si>
  <si>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</si>
  <si>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</si>
  <si>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</si>
  <si>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</si>
  <si>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</si>
  <si>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</si>
  <si>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</si>
  <si>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</si>
  <si>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</si>
  <si>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</si>
  <si>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</si>
  <si>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</si>
  <si>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</si>
  <si>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</si>
  <si>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</si>
  <si>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</si>
  <si>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</si>
  <si>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</si>
  <si>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</si>
  <si>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</si>
  <si>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>S</t>
    <phoneticPr fontId="3" type="noConversion"/>
  </si>
  <si>
    <t xml:space="preserve">1. 월령 40% 이상으로 방풍막 설치 </t>
    <phoneticPr fontId="3" type="noConversion"/>
  </si>
  <si>
    <t>M_010402</t>
    <phoneticPr fontId="3" type="noConversion"/>
  </si>
  <si>
    <t>20s/23k 30s/24k</t>
    <phoneticPr fontId="3" type="noConversion"/>
  </si>
  <si>
    <t>30s/27k 40s/26k 60s/27k</t>
    <phoneticPr fontId="3" type="noConversion"/>
  </si>
  <si>
    <t>L_010419</t>
    <phoneticPr fontId="3" type="noConversion"/>
  </si>
  <si>
    <t>L_010431</t>
    <phoneticPr fontId="3" type="noConversion"/>
  </si>
  <si>
    <t>L_010433-010434</t>
    <phoneticPr fontId="3" type="noConversion"/>
  </si>
  <si>
    <t>L_0110436-010438</t>
    <phoneticPr fontId="3" type="noConversion"/>
  </si>
  <si>
    <t>L_010446-010452</t>
    <phoneticPr fontId="3" type="noConversion"/>
  </si>
  <si>
    <t>M_010456-010457:K</t>
    <phoneticPr fontId="3" type="noConversion"/>
  </si>
  <si>
    <t>L_010522-010523</t>
    <phoneticPr fontId="3" type="noConversion"/>
  </si>
  <si>
    <t>E_010562</t>
    <phoneticPr fontId="3" type="noConversion"/>
  </si>
  <si>
    <t>1. [E_010562] Readout 중 half shutter 오류 발생, FSA recycle.</t>
    <phoneticPr fontId="3" type="noConversion"/>
  </si>
  <si>
    <t>E_010569</t>
    <phoneticPr fontId="3" type="noConversion"/>
  </si>
  <si>
    <t>2. [E_010569] Readout 중 half shutter 오류 발생, FSA recycle.</t>
    <phoneticPr fontId="3" type="noConversion"/>
  </si>
  <si>
    <t>L_010572</t>
    <phoneticPr fontId="3" type="noConversion"/>
  </si>
  <si>
    <t>L_010579</t>
    <phoneticPr fontId="3" type="noConversion"/>
  </si>
  <si>
    <t>L_010585-010586</t>
    <phoneticPr fontId="3" type="noConversion"/>
  </si>
  <si>
    <t>L_010593</t>
    <phoneticPr fontId="3" type="noConversion"/>
  </si>
  <si>
    <t>L_010629</t>
    <phoneticPr fontId="3" type="noConversion"/>
  </si>
  <si>
    <t>L_010642</t>
    <phoneticPr fontId="3" type="noConversion"/>
  </si>
  <si>
    <t>L_010671</t>
    <phoneticPr fontId="3" type="noConversion"/>
  </si>
  <si>
    <t>M_010703-010704:M</t>
    <phoneticPr fontId="3" type="noConversion"/>
  </si>
  <si>
    <t>2. Readout 중, Aux controls 프로그램이 5회 종료됨 (23:46 / 02:29 / 03:13 / 08:37 / 09:35)</t>
    <phoneticPr fontId="3" type="noConversion"/>
  </si>
  <si>
    <t>3. [00:12-00:23] focus 초기화를 위해 망원경을 stow한 이후 포인팅 실패, EIB recycle.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</si>
</sst>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46202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178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0.9458333333333333</v>
      </c>
      <c r="D9" s="7">
        <v>0.8</v>
      </c>
      <c r="E9" s="7">
        <v>13.8</v>
      </c>
      <c r="F9" s="7">
        <v>4</v>
      </c>
      <c r="G9" s="32" t="s">
        <v>186</v>
      </c>
      <c r="H9" s="7">
        <v>0.7</v>
      </c>
      <c r="I9" s="32">
        <v>99.1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0.19999999999999998</v>
      </c>
      <c r="D10" s="7">
        <v>1.1000000000000001</v>
      </c>
      <c r="E10" s="7">
        <v>12.5</v>
      </c>
      <c r="F10" s="7">
        <v>6</v>
      </c>
      <c r="G10" s="32" t="s">
        <v>180</v>
      </c>
      <c r="H10" s="7">
        <v>1.7</v>
      </c>
      <c r="I10" s="10"/>
      <c r="J10" s="8">
        <f>IF(L10, 1, 0) + IF(M10, 2, 0) + IF(N10, 4, 0) + IF(O10, 8, 0) + IF(P10, 16, 0)</f>
        <v>0</v>
      </c>
      <c r="K10" s="9" t="b">
        <v>1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0.45208333333333334</v>
      </c>
      <c r="D11" s="12">
        <v>1</v>
      </c>
      <c r="E11" s="12">
        <v>12.7</v>
      </c>
      <c r="F11" s="12">
        <v>3</v>
      </c>
      <c r="G11" s="32" t="s">
        <v>186</v>
      </c>
      <c r="H11" s="7">
        <v>0.2</v>
      </c>
      <c r="I11" s="13"/>
      <c r="J11" s="8">
        <f>IF(L11, 1, 0) + IF(M11, 2, 0) + IF(N11, 4, 0) + IF(O11, 8, 0) + IF(P11, 16, 0)</f>
        <v>1</v>
      </c>
      <c r="K11" s="9" t="b">
        <v>0</v>
      </c>
      <c r="L11" s="9" t="b">
        <v>1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23.506250000000001</v>
      </c>
      <c r="D12" s="16">
        <f>AVERAGE(D9:D11)</f>
        <v>0.96666666666666679</v>
      </c>
      <c r="E12" s="16">
        <f>AVERAGE(E9:E11)</f>
        <v>13</v>
      </c>
      <c r="F12" s="17">
        <f>AVERAGE(F9:F11)</f>
        <v>4.333333333333333</v>
      </c>
      <c r="G12" s="18"/>
      <c r="H12" s="19">
        <f>AVERAGE(H9:H11)</f>
        <v>0.8666666666666667</v>
      </c>
      <c r="I12" s="1"/>
      <c r="J12" s="20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184</v>
      </c>
      <c r="F16" s="23" t="s">
        <v>183</v>
      </c>
      <c r="G16" s="23" t="s">
        <v>182</v>
      </c>
      <c r="H16" s="23" t="s">
        <v>185</v>
      </c>
      <c r="I16" s="23" t="s">
        <v>184</v>
      </c>
      <c r="J16" s="23" t="s">
        <v>181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0.90763888888888899</v>
      </c>
      <c r="D17" s="24">
        <v>0.90902777777777777</v>
      </c>
      <c r="E17" s="24">
        <v>0.9458333333333333</v>
      </c>
      <c r="F17" s="24">
        <v>0.96736111111111101</v>
      </c>
      <c r="G17" s="24">
        <v>0.36249999999999999</v>
      </c>
      <c r="H17" s="24">
        <v>0.40763888888888888</v>
      </c>
      <c r="I17" s="24">
        <v>0.43194444444444446</v>
      </c>
      <c r="J17" s="24">
        <v>0.45347222222222222</v>
      </c>
      <c r="K17" s="24"/>
      <c r="L17" s="24"/>
      <c r="M17" s="24"/>
      <c r="N17" s="24"/>
      <c r="O17" s="24"/>
      <c r="P17" s="24">
        <v>0.45694444444444443</v>
      </c>
    </row>
    <row r="18" spans="2:16" ht="14.15" customHeight="1" x14ac:dyDescent="0.45">
      <c r="B18" s="31" t="s">
        <v>43</v>
      </c>
      <c r="C18" s="23">
        <v>10394</v>
      </c>
      <c r="D18" s="23">
        <v>10395</v>
      </c>
      <c r="E18" s="23">
        <v>10406</v>
      </c>
      <c r="F18" s="23">
        <v>10419</v>
      </c>
      <c r="G18" s="23">
        <v>10673</v>
      </c>
      <c r="H18" s="23">
        <v>10703</v>
      </c>
      <c r="I18" s="23">
        <v>10719</v>
      </c>
      <c r="J18" s="23">
        <v>10732</v>
      </c>
      <c r="K18" s="23"/>
      <c r="L18" s="23"/>
      <c r="M18" s="23"/>
      <c r="N18" s="23"/>
      <c r="O18" s="23"/>
      <c r="P18" s="23">
        <v>10737</v>
      </c>
    </row>
    <row r="19" spans="2:16" ht="14.15" customHeight="1" thickBot="1" x14ac:dyDescent="0.5">
      <c r="B19" s="11" t="s">
        <v>44</v>
      </c>
      <c r="C19" s="25"/>
      <c r="D19" s="23">
        <v>10405</v>
      </c>
      <c r="E19" s="23">
        <v>10418</v>
      </c>
      <c r="F19" s="26">
        <v>10672</v>
      </c>
      <c r="G19" s="26">
        <v>10702</v>
      </c>
      <c r="H19" s="26">
        <v>10718</v>
      </c>
      <c r="I19" s="26">
        <v>10731</v>
      </c>
      <c r="J19" s="26">
        <v>10736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11</v>
      </c>
      <c r="E20" s="29">
        <f t="shared" si="0"/>
        <v>13</v>
      </c>
      <c r="F20" s="29">
        <f t="shared" si="0"/>
        <v>254</v>
      </c>
      <c r="G20" s="29">
        <f t="shared" si="0"/>
        <v>30</v>
      </c>
      <c r="H20" s="29">
        <f t="shared" si="0"/>
        <v>16</v>
      </c>
      <c r="I20" s="29">
        <f t="shared" si="0"/>
        <v>13</v>
      </c>
      <c r="J20" s="29">
        <f t="shared" ref="J20:O20" si="1">IF(ISNUMBER(J18),J19-J18+1,"")</f>
        <v>5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>
        <v>0.93263888888888891</v>
      </c>
      <c r="D23" s="103">
        <v>0.93402777777777779</v>
      </c>
      <c r="E23" s="32" t="s">
        <v>172</v>
      </c>
      <c r="F23" s="121" t="s">
        <v>189</v>
      </c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>
        <v>0.93680555555555556</v>
      </c>
      <c r="D25" s="103">
        <v>0.93958333333333333</v>
      </c>
      <c r="E25" s="32" t="s">
        <v>179</v>
      </c>
      <c r="F25" s="121" t="s">
        <v>190</v>
      </c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0.39374999999999999</v>
      </c>
      <c r="D30" s="39">
        <v>4.3055555555555562E-2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0.45763888888888887</v>
      </c>
    </row>
    <row r="31" spans="2:16" ht="14.15" customHeight="1" x14ac:dyDescent="0.45">
      <c r="B31" s="33" t="s">
        <v>164</v>
      </c>
      <c r="C31" s="43">
        <v>0.39513888888888887</v>
      </c>
      <c r="D31" s="6">
        <v>4.5138888888888888E-2</v>
      </c>
      <c r="E31" s="6"/>
      <c r="F31" s="6"/>
      <c r="G31" s="6"/>
      <c r="H31" s="6"/>
      <c r="I31" s="6"/>
      <c r="J31" s="6">
        <v>2.4305555555555556E-2</v>
      </c>
      <c r="K31" s="6">
        <v>4.1666666666666664E-2</v>
      </c>
      <c r="L31" s="6"/>
      <c r="M31" s="6"/>
      <c r="N31" s="6"/>
      <c r="O31" s="44"/>
      <c r="P31" s="42">
        <f>SUM(C31:N31)</f>
        <v>0.50624999999999998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0.39513888888888887</v>
      </c>
      <c r="D34" s="97">
        <f t="shared" ref="D34:M34" si="2">D31-D32-D33</f>
        <v>4.5138888888888888E-2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2.4305555555555556E-2</v>
      </c>
      <c r="K34" s="97">
        <f t="shared" si="2"/>
        <v>4.1666666666666664E-2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0.50624999999999998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188</v>
      </c>
      <c r="D36" s="133"/>
      <c r="E36" s="132" t="s">
        <v>191</v>
      </c>
      <c r="F36" s="133"/>
      <c r="G36" s="132" t="s">
        <v>192</v>
      </c>
      <c r="H36" s="133"/>
      <c r="I36" s="132" t="s">
        <v>193</v>
      </c>
      <c r="J36" s="133"/>
      <c r="K36" s="132" t="s">
        <v>194</v>
      </c>
      <c r="L36" s="133"/>
      <c r="M36" s="132" t="s">
        <v>195</v>
      </c>
      <c r="N36" s="133"/>
      <c r="O36" s="132" t="s">
        <v>196</v>
      </c>
      <c r="P36" s="133"/>
    </row>
    <row r="37" spans="2:16" ht="18" customHeight="1" x14ac:dyDescent="0.45">
      <c r="B37" s="145"/>
      <c r="C37" s="132" t="s">
        <v>197</v>
      </c>
      <c r="D37" s="133"/>
      <c r="E37" s="134" t="s">
        <v>198</v>
      </c>
      <c r="F37" s="134"/>
      <c r="G37" s="132" t="s">
        <v>200</v>
      </c>
      <c r="H37" s="133"/>
      <c r="I37" s="135" t="s">
        <v>202</v>
      </c>
      <c r="J37" s="134"/>
      <c r="K37" s="134" t="s">
        <v>203</v>
      </c>
      <c r="L37" s="134"/>
      <c r="M37" s="134" t="s">
        <v>204</v>
      </c>
      <c r="N37" s="134"/>
      <c r="O37" s="134" t="s">
        <v>205</v>
      </c>
      <c r="P37" s="134"/>
    </row>
    <row r="38" spans="2:16" ht="18" customHeight="1" x14ac:dyDescent="0.45">
      <c r="B38" s="145"/>
      <c r="C38" s="134" t="s">
        <v>206</v>
      </c>
      <c r="D38" s="134"/>
      <c r="E38" s="134" t="s">
        <v>207</v>
      </c>
      <c r="F38" s="134"/>
      <c r="G38" s="134" t="s">
        <v>208</v>
      </c>
      <c r="H38" s="134"/>
      <c r="I38" s="134" t="s">
        <v>209</v>
      </c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199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 t="s">
        <v>201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/>
      <c r="E53" s="100">
        <v>0.83</v>
      </c>
      <c r="F53" s="100">
        <v>0.51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1230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1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-164.1</v>
      </c>
      <c r="D72" s="56">
        <v>-164.5</v>
      </c>
      <c r="E72" s="90" t="s">
        <v>117</v>
      </c>
      <c r="F72" s="56">
        <v>18.399999999999999</v>
      </c>
      <c r="G72" s="56">
        <v>17.5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-165.4</v>
      </c>
      <c r="D73" s="56">
        <v>-165.9</v>
      </c>
      <c r="E73" s="92" t="s">
        <v>121</v>
      </c>
      <c r="F73" s="57">
        <v>12.3</v>
      </c>
      <c r="G73" s="57">
        <v>11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-191.9</v>
      </c>
      <c r="D74" s="56">
        <v>-193.4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-111.5</v>
      </c>
      <c r="D75" s="56">
        <v>-112.5</v>
      </c>
      <c r="E75" s="92" t="s">
        <v>131</v>
      </c>
      <c r="F75" s="58">
        <v>25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26.5</v>
      </c>
      <c r="D76" s="56">
        <v>25.8</v>
      </c>
      <c r="E76" s="92" t="s">
        <v>136</v>
      </c>
      <c r="F76" s="58">
        <v>20</v>
      </c>
      <c r="G76" s="58">
        <v>20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22.6</v>
      </c>
      <c r="D77" s="56">
        <v>21.7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20.7</v>
      </c>
      <c r="D78" s="56">
        <v>19.7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19.399999999999999</v>
      </c>
      <c r="D79" s="56">
        <v>18.3</v>
      </c>
      <c r="E79" s="90" t="s">
        <v>151</v>
      </c>
      <c r="F79" s="56">
        <v>13.2</v>
      </c>
      <c r="G79" s="56">
        <v>13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1.0399999999999999E-4</v>
      </c>
      <c r="D80" s="60">
        <v>1.02E-4</v>
      </c>
      <c r="E80" s="92" t="s">
        <v>156</v>
      </c>
      <c r="F80" s="57">
        <v>8.9</v>
      </c>
      <c r="G80" s="57">
        <v>5.9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187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210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 t="s">
        <v>211</v>
      </c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2026-06-29T11:01:55Z</dcterms:modified>
</cp:coreProperties>
</file>