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6월\"/>
    </mc:Choice>
  </mc:AlternateContent>
  <xr:revisionPtr revIDLastSave="0" documentId="13_ncr:1_{07F0EE29-8689-42FC-B2E5-D5668F3703CF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<sst xmlns="http://schemas.openxmlformats.org/spreadsheetml/2006/main" count="209" uniqueCount="194">
  <si>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</si>
  <si>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</si>
  <si>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</si>
  <si>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</si>
  <si>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</si>
  <si>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</si>
  <si>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</si>
  <si>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</si>
  <si>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</si>
  <si>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</si>
  <si>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</si>
  <si>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</si>
  <si>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</si>
  <si>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</si>
  <si>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</si>
  <si>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</si>
  <si>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</si>
  <si>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</si>
  <si>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</si>
  <si>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</si>
  <si>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</si>
  <si>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</si>
  <si>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</si>
  <si>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</si>
  <si>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</si>
  <si>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</si>
  <si>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</si>
  <si>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</si>
  <si>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</si>
  <si>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</si>
  <si>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</si>
  <si>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</si>
  <si>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</si>
  <si>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</si>
  <si>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</si>
  <si>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</si>
  <si>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</si>
  <si>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</si>
  <si>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</si>
  <si>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</si>
  <si>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</si>
  <si>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</si>
  <si>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</si>
  <si>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</si>
  <si>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</si>
  <si>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</si>
  <si>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</si>
  <si>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</si>
  <si>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</si>
  <si>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</si>
  <si>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</si>
  <si>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</si>
  <si>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</si>
  <si>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</si>
  <si>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</si>
  <si>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</si>
  <si>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</si>
  <si>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</si>
  <si>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</si>
  <si>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</si>
  <si>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</si>
  <si>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</si>
  <si>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</si>
  <si>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</si>
  <si>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</si>
  <si>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</si>
  <si>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</si>
  <si>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</si>
  <si>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</si>
  <si>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</si>
  <si>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</si>
  <si>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</si>
  <si>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</si>
  <si>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</si>
  <si>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</si>
  <si>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</si>
  <si>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</si>
  <si>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</si>
  <si>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</si>
  <si>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</si>
  <si>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</si>
  <si>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</si>
  <si>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</si>
  <si>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</si>
  <si>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</si>
  <si>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</si>
  <si>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</si>
  <si>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</si>
  <si>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</si>
  <si>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</si>
  <si>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</si>
  <si>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</si>
  <si>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</si>
  <si>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</si>
  <si>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</si>
  <si>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</si>
  <si>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</si>
  <si>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</si>
  <si>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</si>
  <si>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</si>
  <si>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</si>
  <si>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</si>
  <si>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</si>
  <si>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</si>
  <si>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</si>
  <si>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</si>
  <si>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</si>
  <si>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</si>
  <si>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</si>
  <si>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</si>
  <si>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</si>
  <si>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</si>
  <si>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</si>
  <si>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</si>
  <si>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</si>
  <si>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</si>
  <si>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</si>
  <si>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</si>
  <si>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</si>
  <si>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</si>
  <si>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</si>
  <si>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</si>
  <si>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</si>
  <si>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</si>
  <si>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</si>
  <si>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</si>
  <si>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</si>
  <si>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</si>
  <si>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</si>
  <si>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</si>
  <si>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</si>
  <si>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</si>
  <si>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</si>
  <si>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</si>
  <si>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</si>
  <si>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</si>
  <si>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</si>
  <si>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</si>
  <si>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</si>
  <si>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</si>
  <si>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</si>
  <si>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</si>
  <si>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</si>
  <si>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</si>
  <si>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</si>
  <si>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</si>
  <si>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</si>
  <si>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</si>
  <si>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</si>
  <si>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</si>
  <si>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</si>
  <si>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</si>
  <si>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</si>
  <si>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</si>
  <si>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</si>
  <si>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</si>
  <si>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</si>
  <si>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</si>
  <si>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</si>
  <si>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</si>
  <si>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</si>
  <si>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</si>
  <si>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</si>
  <si>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</si>
  <si>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</si>
  <si>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</si>
  <si>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</si>
  <si>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</si>
  <si>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</si>
  <si>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</si>
  <si>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</si>
  <si>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</si>
  <si>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</si>
  <si>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</si>
  <si>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</si>
  <si>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</si>
  <si>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</si>
  <si>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</si>
  <si>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</si>
  <si>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</si>
  <si>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ALL</t>
    <phoneticPr fontId="3" type="noConversion"/>
  </si>
  <si>
    <t>KSP</t>
    <phoneticPr fontId="3" type="noConversion"/>
  </si>
  <si>
    <t>BLG</t>
    <phoneticPr fontId="3" type="noConversion"/>
  </si>
  <si>
    <t>TMT</t>
    <phoneticPr fontId="3" type="noConversion"/>
  </si>
  <si>
    <t>LSST</t>
    <phoneticPr fontId="3" type="noConversion"/>
  </si>
  <si>
    <t>NE</t>
    <phoneticPr fontId="3" type="noConversion"/>
  </si>
  <si>
    <t>SW</t>
    <phoneticPr fontId="3" type="noConversion"/>
  </si>
  <si>
    <t>S</t>
    <phoneticPr fontId="3" type="noConversion"/>
  </si>
  <si>
    <t xml:space="preserve">1. 월령 40% 이상으로 방풍막 설치 </t>
    <phoneticPr fontId="3" type="noConversion"/>
  </si>
  <si>
    <t>M_009401</t>
    <phoneticPr fontId="3" type="noConversion"/>
  </si>
  <si>
    <t>M_009483-009484:N/T</t>
    <phoneticPr fontId="3" type="noConversion"/>
  </si>
  <si>
    <t>E_009626</t>
    <phoneticPr fontId="3" type="noConversion"/>
  </si>
  <si>
    <t>1. [E_009626] Readout 중 half shutter 오류 발생, FSA recycle.</t>
    <phoneticPr fontId="3" type="noConversion"/>
  </si>
  <si>
    <t>2. Readout 중, Aux controls 프로그램이 3회 종료됨 (05:12 / 06:41 / 07:35)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</si>
</sst>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H68" sqref="H68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46199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100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178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0.94513888888888886</v>
      </c>
      <c r="D9" s="7">
        <v>1.3</v>
      </c>
      <c r="E9" s="7">
        <v>12.8</v>
      </c>
      <c r="F9" s="7">
        <v>11</v>
      </c>
      <c r="G9" s="32" t="s">
        <v>187</v>
      </c>
      <c r="H9" s="7">
        <v>0.8</v>
      </c>
      <c r="I9" s="32">
        <v>83.8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0.19930555555555554</v>
      </c>
      <c r="D10" s="7">
        <v>0.9</v>
      </c>
      <c r="E10" s="7">
        <v>12.5</v>
      </c>
      <c r="F10" s="7">
        <v>10</v>
      </c>
      <c r="G10" s="32" t="s">
        <v>186</v>
      </c>
      <c r="H10" s="7">
        <v>0.5</v>
      </c>
      <c r="I10" s="10"/>
      <c r="J10" s="8">
        <f>IF(L10, 1, 0) + IF(M10, 2, 0) + IF(N10, 4, 0) + IF(O10, 8, 0) + IF(P10, 16, 0)</f>
        <v>0</v>
      </c>
      <c r="K10" s="9" t="b">
        <v>1</v>
      </c>
      <c r="L10" s="9" t="b">
        <v>0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0.44930555555555557</v>
      </c>
      <c r="D11" s="12">
        <v>1.1000000000000001</v>
      </c>
      <c r="E11" s="12">
        <v>13.3</v>
      </c>
      <c r="F11" s="12">
        <v>7</v>
      </c>
      <c r="G11" s="32" t="s">
        <v>185</v>
      </c>
      <c r="H11" s="7">
        <v>0.7</v>
      </c>
      <c r="I11" s="13"/>
      <c r="J11" s="8">
        <f>IF(L11, 1, 0) + IF(M11, 2, 0) + IF(N11, 4, 0) + IF(O11, 8, 0) + IF(P11, 16, 0)</f>
        <v>0</v>
      </c>
      <c r="K11" s="9" t="b">
        <v>1</v>
      </c>
      <c r="L11" s="9" t="b">
        <v>0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23.504166666666666</v>
      </c>
      <c r="D12" s="16">
        <f>AVERAGE(D9:D11)</f>
        <v>1.1000000000000001</v>
      </c>
      <c r="E12" s="16">
        <f>AVERAGE(E9:E11)</f>
        <v>12.866666666666667</v>
      </c>
      <c r="F12" s="17">
        <f>AVERAGE(F9:F11)</f>
        <v>9.3333333333333339</v>
      </c>
      <c r="G12" s="18"/>
      <c r="H12" s="19">
        <f>AVERAGE(H9:H11)</f>
        <v>0.66666666666666663</v>
      </c>
      <c r="I12" s="1"/>
      <c r="J12" s="20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183</v>
      </c>
      <c r="F16" s="23" t="s">
        <v>182</v>
      </c>
      <c r="G16" s="23" t="s">
        <v>181</v>
      </c>
      <c r="H16" s="23" t="s">
        <v>184</v>
      </c>
      <c r="I16" s="23" t="s">
        <v>183</v>
      </c>
      <c r="J16" s="23" t="s">
        <v>180</v>
      </c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0.90625</v>
      </c>
      <c r="D17" s="24">
        <v>0.90763888888888899</v>
      </c>
      <c r="E17" s="24">
        <v>0.94513888888888886</v>
      </c>
      <c r="F17" s="24">
        <v>0.96805555555555556</v>
      </c>
      <c r="G17" s="24">
        <v>0.37916666666666665</v>
      </c>
      <c r="H17" s="24">
        <v>0.4069444444444445</v>
      </c>
      <c r="I17" s="24">
        <v>0.42986111111111108</v>
      </c>
      <c r="J17" s="24">
        <v>0.4548611111111111</v>
      </c>
      <c r="K17" s="24"/>
      <c r="L17" s="24"/>
      <c r="M17" s="24"/>
      <c r="N17" s="24"/>
      <c r="O17" s="24"/>
      <c r="P17" s="24">
        <v>0.45902777777777781</v>
      </c>
    </row>
    <row r="18" spans="2:16" ht="14.15" customHeight="1" x14ac:dyDescent="0.45">
      <c r="B18" s="31" t="s">
        <v>43</v>
      </c>
      <c r="C18" s="23">
        <v>9318</v>
      </c>
      <c r="D18" s="23">
        <v>9319</v>
      </c>
      <c r="E18" s="23">
        <v>9324</v>
      </c>
      <c r="F18" s="23">
        <v>9340</v>
      </c>
      <c r="G18" s="23">
        <v>9621</v>
      </c>
      <c r="H18" s="23">
        <v>9639</v>
      </c>
      <c r="I18" s="23">
        <v>9655</v>
      </c>
      <c r="J18" s="23">
        <v>9668</v>
      </c>
      <c r="K18" s="23"/>
      <c r="L18" s="23"/>
      <c r="M18" s="23"/>
      <c r="N18" s="23"/>
      <c r="O18" s="23"/>
      <c r="P18" s="23">
        <v>9673</v>
      </c>
    </row>
    <row r="19" spans="2:16" ht="14.15" customHeight="1" thickBot="1" x14ac:dyDescent="0.5">
      <c r="B19" s="11" t="s">
        <v>44</v>
      </c>
      <c r="C19" s="25"/>
      <c r="D19" s="23">
        <v>9323</v>
      </c>
      <c r="E19" s="23">
        <v>9339</v>
      </c>
      <c r="F19" s="26">
        <v>9620</v>
      </c>
      <c r="G19" s="26">
        <v>9638</v>
      </c>
      <c r="H19" s="26">
        <v>9654</v>
      </c>
      <c r="I19" s="26">
        <v>9667</v>
      </c>
      <c r="J19" s="26">
        <v>9672</v>
      </c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16</v>
      </c>
      <c r="F20" s="29">
        <f t="shared" si="0"/>
        <v>281</v>
      </c>
      <c r="G20" s="29">
        <f t="shared" si="0"/>
        <v>18</v>
      </c>
      <c r="H20" s="29">
        <f t="shared" si="0"/>
        <v>16</v>
      </c>
      <c r="I20" s="29">
        <f t="shared" si="0"/>
        <v>13</v>
      </c>
      <c r="J20" s="29">
        <f t="shared" ref="J20:O20" si="1">IF(ISNUMBER(J18),J19-J18+1,"")</f>
        <v>5</v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179</v>
      </c>
      <c r="F25" s="121"/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0.39374999999999999</v>
      </c>
      <c r="D30" s="39">
        <v>4.3055555555555562E-2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0.45763888888888887</v>
      </c>
    </row>
    <row r="31" spans="2:16" ht="14.15" customHeight="1" x14ac:dyDescent="0.45">
      <c r="B31" s="33" t="s">
        <v>164</v>
      </c>
      <c r="C31" s="43">
        <v>0.41111111111111115</v>
      </c>
      <c r="D31" s="6">
        <v>2.7777777777777776E-2</v>
      </c>
      <c r="E31" s="6"/>
      <c r="F31" s="6"/>
      <c r="G31" s="6"/>
      <c r="H31" s="6"/>
      <c r="I31" s="6"/>
      <c r="J31" s="6">
        <v>2.2916666666666669E-2</v>
      </c>
      <c r="K31" s="6">
        <v>4.2361111111111106E-2</v>
      </c>
      <c r="L31" s="6"/>
      <c r="M31" s="6"/>
      <c r="N31" s="6"/>
      <c r="O31" s="44"/>
      <c r="P31" s="42">
        <f>SUM(C31:N31)</f>
        <v>0.50416666666666665</v>
      </c>
    </row>
    <row r="32" spans="2:16" ht="14.15" customHeight="1" x14ac:dyDescent="0.4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0.41111111111111115</v>
      </c>
      <c r="D34" s="97">
        <f t="shared" ref="D34:M34" si="2">D31-D32-D33</f>
        <v>2.7777777777777776E-2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2.2916666666666669E-2</v>
      </c>
      <c r="K34" s="97">
        <f t="shared" si="2"/>
        <v>4.2361111111111106E-2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0.50416666666666665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189</v>
      </c>
      <c r="D36" s="133"/>
      <c r="E36" s="132" t="s">
        <v>190</v>
      </c>
      <c r="F36" s="133"/>
      <c r="G36" s="132" t="s">
        <v>191</v>
      </c>
      <c r="H36" s="133"/>
      <c r="I36" s="132"/>
      <c r="J36" s="133"/>
      <c r="K36" s="132"/>
      <c r="L36" s="133"/>
      <c r="M36" s="132"/>
      <c r="N36" s="133"/>
      <c r="O36" s="132"/>
      <c r="P36" s="133"/>
    </row>
    <row r="37" spans="2:16" ht="18" customHeight="1" x14ac:dyDescent="0.45">
      <c r="B37" s="145"/>
      <c r="C37" s="132"/>
      <c r="D37" s="133"/>
      <c r="E37" s="134"/>
      <c r="F37" s="134"/>
      <c r="G37" s="132"/>
      <c r="H37" s="133"/>
      <c r="I37" s="135"/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192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>
        <v>0.57999999999999996</v>
      </c>
      <c r="E53" s="100">
        <v>0.76</v>
      </c>
      <c r="F53" s="100">
        <v>0.56999999999999995</v>
      </c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987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-163.30000000000001</v>
      </c>
      <c r="D72" s="56">
        <v>-164.5</v>
      </c>
      <c r="E72" s="90" t="s">
        <v>117</v>
      </c>
      <c r="F72" s="56">
        <v>18.7</v>
      </c>
      <c r="G72" s="56">
        <v>17.2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-164.8</v>
      </c>
      <c r="D73" s="56">
        <v>-165.9</v>
      </c>
      <c r="E73" s="92" t="s">
        <v>121</v>
      </c>
      <c r="F73" s="57">
        <v>13.5</v>
      </c>
      <c r="G73" s="57">
        <v>11.9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-191.4</v>
      </c>
      <c r="D74" s="56">
        <v>-192.5</v>
      </c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-109.8</v>
      </c>
      <c r="D75" s="56">
        <v>-112.5</v>
      </c>
      <c r="E75" s="92" t="s">
        <v>131</v>
      </c>
      <c r="F75" s="58">
        <v>25</v>
      </c>
      <c r="G75" s="58">
        <v>25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28.1</v>
      </c>
      <c r="D76" s="56">
        <v>26.2</v>
      </c>
      <c r="E76" s="92" t="s">
        <v>136</v>
      </c>
      <c r="F76" s="58">
        <v>15</v>
      </c>
      <c r="G76" s="58">
        <v>20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23.9</v>
      </c>
      <c r="D77" s="56">
        <v>22.2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21.9</v>
      </c>
      <c r="D78" s="56">
        <v>20.2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20.5</v>
      </c>
      <c r="D79" s="56">
        <v>18.8</v>
      </c>
      <c r="E79" s="90" t="s">
        <v>151</v>
      </c>
      <c r="F79" s="56">
        <v>16.5</v>
      </c>
      <c r="G79" s="56">
        <v>13.1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1.0399999999999999E-4</v>
      </c>
      <c r="D80" s="60">
        <v>1.08E-4</v>
      </c>
      <c r="E80" s="92" t="s">
        <v>156</v>
      </c>
      <c r="F80" s="57">
        <v>10.9</v>
      </c>
      <c r="G80" s="57">
        <v>10.9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188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 t="s">
        <v>193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2026-06-26T11:05:08Z</dcterms:modified>
</cp:coreProperties>
</file>