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97FECF13-4D06-49AF-9530-815C34B2C611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<sst xmlns="http://schemas.openxmlformats.org/spreadsheetml/2006/main" count="211" uniqueCount="196">
  <si>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</si>
  <si>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</si>
  <si>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</si>
  <si>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</si>
  <si>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</si>
  <si>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</si>
  <si>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</si>
  <si>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</si>
  <si>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</si>
  <si>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</si>
  <si>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</si>
  <si>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</si>
  <si>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</si>
  <si>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</si>
  <si>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</si>
  <si>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</si>
  <si>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</si>
  <si>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</si>
  <si>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</si>
  <si>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</si>
  <si>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</si>
  <si>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</si>
  <si>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</si>
  <si>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</si>
  <si>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</si>
  <si>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</si>
  <si>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</si>
  <si>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</si>
  <si>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</si>
  <si>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</si>
  <si>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</si>
  <si>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</si>
  <si>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</si>
  <si>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</si>
  <si>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</si>
  <si>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</si>
  <si>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</si>
  <si>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</si>
  <si>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</si>
  <si>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</si>
  <si>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</si>
  <si>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</si>
  <si>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</si>
  <si>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</si>
  <si>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</si>
  <si>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</si>
  <si>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</si>
  <si>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</si>
  <si>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</si>
  <si>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</si>
  <si>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</si>
  <si>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</si>
  <si>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</si>
  <si>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</si>
  <si>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</si>
  <si>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</si>
  <si>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</si>
  <si>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</si>
  <si>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</si>
  <si>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</si>
  <si>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</si>
  <si>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</si>
  <si>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</si>
  <si>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</si>
  <si>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</si>
  <si>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</si>
  <si>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</si>
  <si>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</si>
  <si>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</si>
  <si>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</si>
  <si>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</si>
  <si>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</si>
  <si>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</si>
  <si>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</si>
  <si>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</si>
  <si>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</si>
  <si>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</si>
  <si>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</si>
  <si>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</si>
  <si>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</si>
  <si>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</si>
  <si>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</si>
  <si>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</si>
  <si>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</si>
  <si>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</si>
  <si>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</si>
  <si>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</si>
  <si>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</si>
  <si>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</si>
  <si>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</si>
  <si>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</si>
  <si>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</si>
  <si>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</si>
  <si>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</si>
  <si>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</si>
  <si>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</si>
  <si>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</si>
  <si>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</si>
  <si>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</si>
  <si>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</si>
  <si>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</si>
  <si>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</si>
  <si>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</si>
  <si>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</si>
  <si>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</si>
  <si>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</si>
  <si>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</si>
  <si>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</si>
  <si>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</si>
  <si>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</si>
  <si>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</si>
  <si>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</si>
  <si>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</si>
  <si>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</si>
  <si>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</si>
  <si>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</si>
  <si>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</si>
  <si>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</si>
  <si>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</si>
  <si>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</si>
  <si>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</si>
  <si>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</si>
  <si>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</si>
  <si>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</si>
  <si>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</si>
  <si>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</si>
  <si>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</si>
  <si>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</si>
  <si>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</si>
  <si>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</si>
  <si>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</si>
  <si>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</si>
  <si>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</si>
  <si>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</si>
  <si>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</si>
  <si>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</si>
  <si>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</si>
  <si>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</si>
  <si>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</si>
  <si>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</si>
  <si>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</si>
  <si>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</si>
  <si>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</si>
  <si>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</si>
  <si>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</si>
  <si>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</si>
  <si>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</si>
  <si>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</si>
  <si>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</si>
  <si>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</si>
  <si>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</si>
  <si>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</si>
  <si>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</si>
  <si>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</si>
  <si>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</si>
  <si>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</si>
  <si>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</si>
  <si>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</si>
  <si>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</si>
  <si>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</si>
  <si>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</si>
  <si>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</si>
  <si>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</si>
  <si>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</si>
  <si>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</si>
  <si>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</si>
  <si>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</si>
  <si>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</si>
  <si>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</si>
  <si>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</si>
  <si>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</si>
  <si>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</si>
  <si>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</si>
  <si>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</si>
  <si>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</si>
  <si>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</si>
  <si>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</si>
  <si>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</si>
  <si>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</si>
  <si>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</si>
  <si>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</si>
  <si>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</si>
  <si>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</si>
  <si>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</si>
  <si>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</si>
  <si>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</si>
  <si>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SW</t>
    <phoneticPr fontId="3" type="noConversion"/>
  </si>
  <si>
    <t>E</t>
    <phoneticPr fontId="3" type="noConversion"/>
  </si>
  <si>
    <t xml:space="preserve">1. 월령 40% 이상으로 방풍막 설치 </t>
    <phoneticPr fontId="3" type="noConversion"/>
  </si>
  <si>
    <t>7..6</t>
    <phoneticPr fontId="3" type="noConversion"/>
  </si>
  <si>
    <t>M_009277-009278:K</t>
    <phoneticPr fontId="3" type="noConversion"/>
  </si>
  <si>
    <t>2. Readout 중, Aux controls 프로그램이 5회 종료됨 (00:25 / 07:45 / 07:47 / 08:45 / 11:10)</t>
    <phoneticPr fontId="3" type="noConversion"/>
  </si>
  <si>
    <t>60s/21k 40s/21k 35s/28k</t>
    <phoneticPr fontId="3" type="noConversion"/>
  </si>
  <si>
    <t>40s/26k 25s/27k 15s/24k</t>
    <phoneticPr fontId="3" type="noConversion"/>
  </si>
  <si>
    <t>E_009310</t>
    <phoneticPr fontId="3" type="noConversion"/>
  </si>
  <si>
    <t>1. [E_009310] B filter로 찍은 bias.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</si>
</sst>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77" sqref="H7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46198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0.94652777777777775</v>
      </c>
      <c r="D9" s="7">
        <v>1.4</v>
      </c>
      <c r="E9" s="7">
        <v>12</v>
      </c>
      <c r="F9" s="7">
        <v>4</v>
      </c>
      <c r="G9" s="32" t="s">
        <v>187</v>
      </c>
      <c r="H9" s="7">
        <v>0.1</v>
      </c>
      <c r="I9" s="32">
        <v>75.2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0.19930555555555554</v>
      </c>
      <c r="D10" s="7">
        <v>1.2</v>
      </c>
      <c r="E10" s="7">
        <v>11</v>
      </c>
      <c r="F10" s="7">
        <v>6</v>
      </c>
      <c r="G10" s="32" t="s">
        <v>186</v>
      </c>
      <c r="H10" s="7">
        <v>0.7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0.45069444444444445</v>
      </c>
      <c r="D11" s="12">
        <v>1.2</v>
      </c>
      <c r="E11" s="12">
        <v>12.3</v>
      </c>
      <c r="F11" s="12">
        <v>12</v>
      </c>
      <c r="G11" s="32" t="s">
        <v>180</v>
      </c>
      <c r="H11" s="7">
        <v>3.1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23.504166666666666</v>
      </c>
      <c r="D12" s="16">
        <f>AVERAGE(D9:D11)</f>
        <v>1.2666666666666666</v>
      </c>
      <c r="E12" s="16">
        <f>AVERAGE(E9:E11)</f>
        <v>11.766666666666666</v>
      </c>
      <c r="F12" s="17">
        <f>AVERAGE(F9:F11)</f>
        <v>7.333333333333333</v>
      </c>
      <c r="G12" s="18"/>
      <c r="H12" s="19">
        <f>AVERAGE(H9:H11)</f>
        <v>1.3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0.90694444444444444</v>
      </c>
      <c r="D17" s="24">
        <v>0.91527777777777775</v>
      </c>
      <c r="E17" s="24">
        <v>0.94652777777777775</v>
      </c>
      <c r="F17" s="24">
        <v>0.97222222222222221</v>
      </c>
      <c r="G17" s="24">
        <v>0.38125000000000003</v>
      </c>
      <c r="H17" s="24">
        <v>0.40833333333333338</v>
      </c>
      <c r="I17" s="24">
        <v>0.43263888888888885</v>
      </c>
      <c r="J17" s="24">
        <v>0.45763888888888887</v>
      </c>
      <c r="K17" s="24"/>
      <c r="L17" s="24"/>
      <c r="M17" s="24"/>
      <c r="N17" s="24"/>
      <c r="O17" s="24"/>
      <c r="P17" s="24">
        <v>0.47430555555555554</v>
      </c>
    </row>
    <row r="18" spans="2:16" ht="14.15" customHeight="1" x14ac:dyDescent="0.45">
      <c r="B18" s="31" t="s">
        <v>43</v>
      </c>
      <c r="C18" s="23">
        <v>8952</v>
      </c>
      <c r="D18" s="23">
        <v>8953</v>
      </c>
      <c r="E18" s="23">
        <v>8958</v>
      </c>
      <c r="F18" s="23">
        <v>8974</v>
      </c>
      <c r="G18" s="23">
        <v>9258</v>
      </c>
      <c r="H18" s="23">
        <v>9276</v>
      </c>
      <c r="I18" s="23">
        <v>9292</v>
      </c>
      <c r="J18" s="23">
        <v>9304</v>
      </c>
      <c r="K18" s="23"/>
      <c r="L18" s="23"/>
      <c r="M18" s="23"/>
      <c r="N18" s="23"/>
      <c r="O18" s="23"/>
      <c r="P18" s="23">
        <v>9317</v>
      </c>
    </row>
    <row r="19" spans="2:16" ht="14.15" customHeight="1" thickBot="1" x14ac:dyDescent="0.5">
      <c r="B19" s="11" t="s">
        <v>44</v>
      </c>
      <c r="C19" s="25"/>
      <c r="D19" s="23">
        <v>8957</v>
      </c>
      <c r="E19" s="23">
        <v>8973</v>
      </c>
      <c r="F19" s="26">
        <v>9257</v>
      </c>
      <c r="G19" s="26">
        <v>9275</v>
      </c>
      <c r="H19" s="26">
        <v>9291</v>
      </c>
      <c r="I19" s="26">
        <v>9303</v>
      </c>
      <c r="J19" s="26">
        <v>9316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16</v>
      </c>
      <c r="F20" s="29">
        <f t="shared" si="0"/>
        <v>284</v>
      </c>
      <c r="G20" s="29">
        <f t="shared" si="0"/>
        <v>18</v>
      </c>
      <c r="H20" s="29">
        <f t="shared" si="0"/>
        <v>16</v>
      </c>
      <c r="I20" s="29">
        <f t="shared" si="0"/>
        <v>12</v>
      </c>
      <c r="J20" s="29">
        <f t="shared" ref="J20:O20" si="1">IF(ISNUMBER(J18),J19-J18+1,"")</f>
        <v>13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>
        <v>0.45763888888888887</v>
      </c>
      <c r="K24" s="103">
        <v>0.46111111111111108</v>
      </c>
      <c r="L24" s="32" t="s">
        <v>175</v>
      </c>
      <c r="M24" s="118" t="s">
        <v>192</v>
      </c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>
        <v>0.46249999999999997</v>
      </c>
      <c r="K26" s="103">
        <v>0.46458333333333335</v>
      </c>
      <c r="L26" s="32" t="s">
        <v>172</v>
      </c>
      <c r="M26" s="118" t="s">
        <v>193</v>
      </c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0.40902777777777777</v>
      </c>
      <c r="D31" s="6">
        <v>2.7083333333333334E-2</v>
      </c>
      <c r="E31" s="6"/>
      <c r="F31" s="6"/>
      <c r="G31" s="6"/>
      <c r="H31" s="6"/>
      <c r="I31" s="6"/>
      <c r="J31" s="6">
        <v>2.4305555555555556E-2</v>
      </c>
      <c r="K31" s="6">
        <v>4.3750000000000004E-2</v>
      </c>
      <c r="L31" s="6"/>
      <c r="M31" s="6"/>
      <c r="N31" s="6"/>
      <c r="O31" s="44"/>
      <c r="P31" s="42">
        <f>SUM(C31:N31)</f>
        <v>0.50416666666666665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0.40902777777777777</v>
      </c>
      <c r="D34" s="97">
        <f t="shared" ref="D34:M34" si="2">D31-D32-D33</f>
        <v>2.7083333333333334E-2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2.4305555555555556E-2</v>
      </c>
      <c r="K34" s="97">
        <f t="shared" si="2"/>
        <v>4.3750000000000004E-2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0.50416666666666665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190</v>
      </c>
      <c r="D36" s="133"/>
      <c r="E36" s="132" t="s">
        <v>194</v>
      </c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195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0.88</v>
      </c>
      <c r="E53" s="100">
        <v>1.38</v>
      </c>
      <c r="F53" s="100">
        <v>0.98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764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-162.69999999999999</v>
      </c>
      <c r="D72" s="56">
        <v>-164.8</v>
      </c>
      <c r="E72" s="90" t="s">
        <v>117</v>
      </c>
      <c r="F72" s="56">
        <v>18.3</v>
      </c>
      <c r="G72" s="56">
        <v>17.8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-164.1</v>
      </c>
      <c r="D73" s="56">
        <v>-166</v>
      </c>
      <c r="E73" s="92" t="s">
        <v>121</v>
      </c>
      <c r="F73" s="57">
        <v>11</v>
      </c>
      <c r="G73" s="57">
        <v>12.6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-191.2</v>
      </c>
      <c r="D74" s="56">
        <v>-192.6</v>
      </c>
      <c r="E74" s="92" t="s">
        <v>126</v>
      </c>
      <c r="F74" s="58">
        <v>15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-107.1</v>
      </c>
      <c r="D75" s="56">
        <v>-113.3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27.8</v>
      </c>
      <c r="D76" s="56">
        <v>25.9</v>
      </c>
      <c r="E76" s="92" t="s">
        <v>136</v>
      </c>
      <c r="F76" s="58">
        <v>15</v>
      </c>
      <c r="G76" s="58">
        <v>20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23.6</v>
      </c>
      <c r="D77" s="56">
        <v>22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21.5</v>
      </c>
      <c r="D78" s="56">
        <v>20.100000000000001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20</v>
      </c>
      <c r="D79" s="56">
        <v>18.7</v>
      </c>
      <c r="E79" s="90" t="s">
        <v>151</v>
      </c>
      <c r="F79" s="56">
        <v>17.2</v>
      </c>
      <c r="G79" s="56">
        <v>11.9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1E-4</v>
      </c>
      <c r="D80" s="60">
        <v>1.02E-4</v>
      </c>
      <c r="E80" s="92" t="s">
        <v>156</v>
      </c>
      <c r="F80" s="57" t="s">
        <v>189</v>
      </c>
      <c r="G80" s="57">
        <v>16.100000000000001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191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2026-06-25T11:26:55Z</dcterms:modified>
</cp:coreProperties>
</file>