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109C9B81-10B5-4448-B978-626D10D38FAA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<sst xmlns="http://schemas.openxmlformats.org/spreadsheetml/2006/main" count="211" uniqueCount="196">
  <si>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</si>
  <si>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</si>
  <si>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</si>
  <si>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</si>
  <si>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</si>
  <si>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</si>
  <si>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</si>
  <si>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</si>
  <si>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</si>
  <si>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</si>
  <si>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</si>
  <si>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</si>
  <si>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</si>
  <si>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</si>
  <si>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</si>
  <si>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</si>
  <si>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</si>
  <si>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</si>
  <si>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</si>
  <si>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</si>
  <si>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</si>
  <si>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</si>
  <si>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</si>
  <si>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</si>
  <si>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</si>
  <si>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</si>
  <si>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</si>
  <si>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</si>
  <si>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</si>
  <si>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</si>
  <si>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</si>
  <si>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</si>
  <si>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</si>
  <si>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</si>
  <si>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</si>
  <si>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</si>
  <si>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</si>
  <si>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</si>
  <si>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</si>
  <si>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</si>
  <si>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</si>
  <si>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</si>
  <si>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</si>
  <si>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</si>
  <si>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</si>
  <si>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</si>
  <si>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</si>
  <si>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</si>
  <si>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</si>
  <si>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</si>
  <si>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</si>
  <si>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</si>
  <si>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</si>
  <si>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</si>
  <si>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</si>
  <si>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</si>
  <si>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</si>
  <si>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</si>
  <si>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</si>
  <si>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</si>
  <si>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</si>
  <si>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</si>
  <si>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</si>
  <si>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</si>
  <si>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</si>
  <si>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</si>
  <si>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</si>
  <si>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</si>
  <si>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</si>
  <si>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</si>
  <si>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</si>
  <si>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</si>
  <si>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</si>
  <si>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</si>
  <si>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</si>
  <si>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</si>
  <si>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</si>
  <si>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</si>
  <si>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</si>
  <si>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</si>
  <si>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</si>
  <si>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</si>
  <si>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</si>
  <si>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</si>
  <si>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</si>
  <si>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</si>
  <si>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</si>
  <si>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</si>
  <si>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</si>
  <si>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</si>
  <si>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</si>
  <si>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</si>
  <si>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</si>
  <si>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</si>
  <si>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</si>
  <si>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</si>
  <si>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</si>
  <si>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</si>
  <si>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</si>
  <si>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</si>
  <si>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</si>
  <si>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</si>
  <si>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</si>
  <si>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</si>
  <si>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</si>
  <si>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</si>
  <si>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</si>
  <si>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</si>
  <si>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</si>
  <si>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</si>
  <si>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</si>
  <si>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</si>
  <si>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</si>
  <si>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</si>
  <si>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</si>
  <si>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</si>
  <si>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</si>
  <si>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</si>
  <si>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</si>
  <si>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</si>
  <si>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</si>
  <si>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</si>
  <si>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</si>
  <si>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</si>
  <si>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</si>
  <si>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</si>
  <si>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</si>
  <si>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</si>
  <si>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</si>
  <si>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</si>
  <si>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</si>
  <si>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</si>
  <si>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</si>
  <si>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</si>
  <si>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</si>
  <si>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</si>
  <si>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</si>
  <si>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</si>
  <si>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</si>
  <si>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</si>
  <si>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</si>
  <si>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</si>
  <si>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</si>
  <si>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</si>
  <si>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</si>
  <si>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</si>
  <si>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</si>
  <si>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</si>
  <si>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</si>
  <si>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</si>
  <si>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</si>
  <si>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</si>
  <si>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</si>
  <si>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</si>
  <si>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</si>
  <si>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</si>
  <si>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</si>
  <si>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</si>
  <si>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</si>
  <si>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</si>
  <si>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</si>
  <si>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</si>
  <si>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</si>
  <si>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</si>
  <si>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</si>
  <si>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</si>
  <si>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</si>
  <si>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</si>
  <si>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</si>
  <si>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</si>
  <si>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</si>
  <si>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</si>
  <si>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</si>
  <si>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</si>
  <si>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</si>
  <si>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</si>
  <si>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</si>
  <si>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</si>
  <si>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</si>
  <si>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</si>
  <si>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</si>
  <si>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</si>
  <si>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</si>
  <si>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</si>
  <si>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1. 월령 40% 이하로 방풍막 제거</t>
    <phoneticPr fontId="3" type="noConversion"/>
  </si>
  <si>
    <t>SE</t>
    <phoneticPr fontId="3" type="noConversion"/>
  </si>
  <si>
    <t>25s/22k 45s/25k 60s/20k</t>
    <phoneticPr fontId="3" type="noConversion"/>
  </si>
  <si>
    <t>30s/27k 40s/27k 50s/25k</t>
    <phoneticPr fontId="3" type="noConversion"/>
  </si>
  <si>
    <t>E_006853</t>
    <phoneticPr fontId="3" type="noConversion"/>
  </si>
  <si>
    <t>1. [E_006853] Readout 중 full shutter가 닫히지 않음</t>
    <phoneticPr fontId="3" type="noConversion"/>
  </si>
  <si>
    <t>TNE-KSP</t>
    <phoneticPr fontId="3" type="noConversion"/>
  </si>
  <si>
    <t>S</t>
    <phoneticPr fontId="3" type="noConversion"/>
  </si>
  <si>
    <t>3. [04:52-05:03] Aux controls 프로그램 종료 후 aux computer down, 재부팅 조치</t>
    <phoneticPr fontId="3" type="noConversion"/>
  </si>
  <si>
    <t>BLG-KSP</t>
    <phoneticPr fontId="3" type="noConversion"/>
  </si>
  <si>
    <t>2. Readout 중, Aux controls 프로그램이 7회 종료됨 (22:53 / 00:22 / 00:41 / 04:52 / 05:29 / 06:15 / 10:14)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</si>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</sst>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G78" sqref="G78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46192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100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178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0.94444444444444453</v>
      </c>
      <c r="D9" s="7">
        <v>1.8</v>
      </c>
      <c r="E9" s="7">
        <v>4.5999999999999996</v>
      </c>
      <c r="F9" s="7">
        <v>69</v>
      </c>
      <c r="G9" s="32" t="s">
        <v>185</v>
      </c>
      <c r="H9" s="7">
        <v>0.9</v>
      </c>
      <c r="I9" s="32">
        <v>16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0.1986111111111111</v>
      </c>
      <c r="D10" s="7">
        <v>2.4</v>
      </c>
      <c r="E10" s="7">
        <v>5.2</v>
      </c>
      <c r="F10" s="7">
        <v>50</v>
      </c>
      <c r="G10" s="32" t="s">
        <v>191</v>
      </c>
      <c r="H10" s="7">
        <v>1.4</v>
      </c>
      <c r="I10" s="10"/>
      <c r="J10" s="8">
        <f>IF(L10, 1, 0) + IF(M10, 2, 0) + IF(N10, 4, 0) + IF(O10, 8, 0) + IF(P10, 16, 0)</f>
        <v>0</v>
      </c>
      <c r="K10" s="9" t="b">
        <v>1</v>
      </c>
      <c r="L10" s="9" t="b">
        <v>0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0.44791666666666669</v>
      </c>
      <c r="D11" s="12">
        <v>1.5</v>
      </c>
      <c r="E11" s="12">
        <v>7.7</v>
      </c>
      <c r="F11" s="12">
        <v>19</v>
      </c>
      <c r="G11" s="32" t="s">
        <v>195</v>
      </c>
      <c r="H11" s="7">
        <v>0.8</v>
      </c>
      <c r="I11" s="13"/>
      <c r="J11" s="8">
        <f>IF(L11, 1, 0) + IF(M11, 2, 0) + IF(N11, 4, 0) + IF(O11, 8, 0) + IF(P11, 16, 0)</f>
        <v>0</v>
      </c>
      <c r="K11" s="9" t="b">
        <v>1</v>
      </c>
      <c r="L11" s="9" t="b">
        <v>0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23.503472222222225</v>
      </c>
      <c r="D12" s="16">
        <f>AVERAGE(D9:D11)</f>
        <v>1.9000000000000001</v>
      </c>
      <c r="E12" s="16">
        <f>AVERAGE(E9:E11)</f>
        <v>5.833333333333333</v>
      </c>
      <c r="F12" s="17">
        <f>AVERAGE(F9:F11)</f>
        <v>46</v>
      </c>
      <c r="G12" s="18"/>
      <c r="H12" s="19">
        <f>AVERAGE(H9:H11)</f>
        <v>1.0333333333333332</v>
      </c>
      <c r="I12" s="1"/>
      <c r="J12" s="20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183</v>
      </c>
      <c r="F16" s="23" t="s">
        <v>190</v>
      </c>
      <c r="G16" s="23" t="s">
        <v>181</v>
      </c>
      <c r="H16" s="23" t="s">
        <v>182</v>
      </c>
      <c r="I16" s="23" t="s">
        <v>193</v>
      </c>
      <c r="J16" s="23" t="s">
        <v>183</v>
      </c>
      <c r="K16" s="23" t="s">
        <v>180</v>
      </c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</v>
      </c>
      <c r="D17" s="24">
        <v>0.90208333333333324</v>
      </c>
      <c r="E17" s="24">
        <v>0.94444444444444453</v>
      </c>
      <c r="F17" s="24">
        <v>0.96944444444444444</v>
      </c>
      <c r="G17" s="24">
        <v>0.9902777777777777</v>
      </c>
      <c r="H17" s="24">
        <v>1.8055555555555557E-2</v>
      </c>
      <c r="I17" s="24">
        <v>0.39930555555555558</v>
      </c>
      <c r="J17" s="24">
        <v>0.43055555555555558</v>
      </c>
      <c r="K17" s="24">
        <v>0.45277777777777778</v>
      </c>
      <c r="L17" s="24"/>
      <c r="M17" s="24"/>
      <c r="N17" s="24"/>
      <c r="O17" s="24"/>
      <c r="P17" s="24">
        <v>0.45694444444444443</v>
      </c>
    </row>
    <row r="18" spans="2:16" ht="14.15" customHeight="1" x14ac:dyDescent="0.45">
      <c r="B18" s="31" t="s">
        <v>43</v>
      </c>
      <c r="C18" s="23">
        <v>6840</v>
      </c>
      <c r="D18" s="23">
        <v>6841</v>
      </c>
      <c r="E18" s="23">
        <v>6852</v>
      </c>
      <c r="F18" s="23">
        <v>6869</v>
      </c>
      <c r="G18" s="23">
        <v>6884</v>
      </c>
      <c r="H18" s="23">
        <v>6903</v>
      </c>
      <c r="I18" s="23">
        <v>7161</v>
      </c>
      <c r="J18" s="23">
        <v>7182</v>
      </c>
      <c r="K18" s="23">
        <v>7194</v>
      </c>
      <c r="L18" s="23"/>
      <c r="M18" s="23"/>
      <c r="N18" s="23"/>
      <c r="O18" s="23"/>
      <c r="P18" s="23">
        <v>7199</v>
      </c>
    </row>
    <row r="19" spans="2:16" ht="14.15" customHeight="1" thickBot="1" x14ac:dyDescent="0.5">
      <c r="B19" s="11" t="s">
        <v>44</v>
      </c>
      <c r="C19" s="25"/>
      <c r="D19" s="23">
        <v>6851</v>
      </c>
      <c r="E19" s="23">
        <v>6868</v>
      </c>
      <c r="F19" s="26">
        <v>6883</v>
      </c>
      <c r="G19" s="26">
        <v>6902</v>
      </c>
      <c r="H19" s="26">
        <v>7160</v>
      </c>
      <c r="I19" s="26">
        <v>7181</v>
      </c>
      <c r="J19" s="26">
        <v>7193</v>
      </c>
      <c r="K19" s="26">
        <v>7198</v>
      </c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11</v>
      </c>
      <c r="E20" s="29">
        <f t="shared" si="0"/>
        <v>17</v>
      </c>
      <c r="F20" s="29">
        <f t="shared" si="0"/>
        <v>15</v>
      </c>
      <c r="G20" s="29">
        <f t="shared" si="0"/>
        <v>19</v>
      </c>
      <c r="H20" s="29">
        <f t="shared" si="0"/>
        <v>258</v>
      </c>
      <c r="I20" s="29">
        <f t="shared" si="0"/>
        <v>21</v>
      </c>
      <c r="J20" s="29">
        <f t="shared" ref="J20:O20" si="1">IF(ISNUMBER(J18),J19-J18+1,"")</f>
        <v>12</v>
      </c>
      <c r="K20" s="29">
        <f t="shared" si="1"/>
        <v>5</v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>
        <v>0.93125000000000002</v>
      </c>
      <c r="D24" s="103">
        <v>0.93402777777777779</v>
      </c>
      <c r="E24" s="32" t="s">
        <v>174</v>
      </c>
      <c r="F24" s="121" t="s">
        <v>186</v>
      </c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179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>
        <v>0.93541666666666667</v>
      </c>
      <c r="D26" s="103">
        <v>0.93819444444444444</v>
      </c>
      <c r="E26" s="32" t="s">
        <v>173</v>
      </c>
      <c r="F26" s="121" t="s">
        <v>187</v>
      </c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0.39374999999999999</v>
      </c>
      <c r="D30" s="39">
        <v>4.3055555555555562E-2</v>
      </c>
      <c r="E30" s="39"/>
      <c r="F30" s="39"/>
      <c r="G30" s="39"/>
      <c r="H30" s="39"/>
      <c r="I30" s="39"/>
      <c r="J30" s="39"/>
      <c r="K30" s="40"/>
      <c r="L30" s="39">
        <v>2.0833333333333332E-2</v>
      </c>
      <c r="M30" s="39"/>
      <c r="N30" s="39"/>
      <c r="O30" s="41"/>
      <c r="P30" s="42">
        <f>SUM(C30:J30,L30:N30)</f>
        <v>0.45763888888888887</v>
      </c>
    </row>
    <row r="31" spans="2:16" ht="14.15" customHeight="1" x14ac:dyDescent="0.45">
      <c r="B31" s="33" t="s">
        <v>164</v>
      </c>
      <c r="C31" s="43">
        <v>0.38125000000000003</v>
      </c>
      <c r="D31" s="6">
        <v>7.9861111111111105E-2</v>
      </c>
      <c r="E31" s="6"/>
      <c r="F31" s="6"/>
      <c r="G31" s="6"/>
      <c r="H31" s="6"/>
      <c r="I31" s="6"/>
      <c r="J31" s="6"/>
      <c r="K31" s="6">
        <v>4.2361111111111106E-2</v>
      </c>
      <c r="L31" s="6"/>
      <c r="M31" s="6"/>
      <c r="N31" s="6"/>
      <c r="O31" s="44"/>
      <c r="P31" s="42">
        <f>SUM(C31:N31)</f>
        <v>0.50347222222222221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0.38125000000000003</v>
      </c>
      <c r="D34" s="97">
        <f t="shared" ref="D34:M34" si="2">D31-D32-D33</f>
        <v>7.9861111111111105E-2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0</v>
      </c>
      <c r="K34" s="97">
        <f t="shared" si="2"/>
        <v>4.2361111111111106E-2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0.50347222222222221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188</v>
      </c>
      <c r="D36" s="133"/>
      <c r="E36" s="132"/>
      <c r="F36" s="133"/>
      <c r="G36" s="132"/>
      <c r="H36" s="133"/>
      <c r="I36" s="132"/>
      <c r="J36" s="133"/>
      <c r="K36" s="132"/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/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189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/>
      <c r="E53" s="100"/>
      <c r="F53" s="100"/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772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-164.7</v>
      </c>
      <c r="D72" s="56">
        <v>-166.3</v>
      </c>
      <c r="E72" s="90" t="s">
        <v>117</v>
      </c>
      <c r="F72" s="56">
        <v>18.600000000000001</v>
      </c>
      <c r="G72" s="56">
        <v>17.600000000000001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-165.7</v>
      </c>
      <c r="D73" s="56">
        <v>-167.2</v>
      </c>
      <c r="E73" s="92" t="s">
        <v>121</v>
      </c>
      <c r="F73" s="57">
        <v>36.9</v>
      </c>
      <c r="G73" s="57">
        <v>19.5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-192.3</v>
      </c>
      <c r="D74" s="56">
        <v>-193.2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1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-113.4</v>
      </c>
      <c r="D75" s="56">
        <v>-116.9</v>
      </c>
      <c r="E75" s="92" t="s">
        <v>131</v>
      </c>
      <c r="F75" s="58">
        <v>25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26.5</v>
      </c>
      <c r="D76" s="56">
        <v>24.9</v>
      </c>
      <c r="E76" s="92" t="s">
        <v>136</v>
      </c>
      <c r="F76" s="58">
        <v>20</v>
      </c>
      <c r="G76" s="58">
        <v>20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22.7</v>
      </c>
      <c r="D77" s="56">
        <v>21.4</v>
      </c>
      <c r="E77" s="92" t="s">
        <v>141</v>
      </c>
      <c r="F77" s="58">
        <v>245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20.8</v>
      </c>
      <c r="D78" s="56">
        <v>19.600000000000001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19.600000000000001</v>
      </c>
      <c r="D79" s="56">
        <v>18.3</v>
      </c>
      <c r="E79" s="90" t="s">
        <v>151</v>
      </c>
      <c r="F79" s="56">
        <v>11.5</v>
      </c>
      <c r="G79" s="56">
        <v>7.6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1.08E-4</v>
      </c>
      <c r="D80" s="60">
        <v>1.03E-4</v>
      </c>
      <c r="E80" s="92" t="s">
        <v>156</v>
      </c>
      <c r="F80" s="57">
        <v>45.5</v>
      </c>
      <c r="G80" s="57">
        <v>26.2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184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194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 t="s">
        <v>192</v>
      </c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2026-06-19T11:02:24Z</dcterms:modified>
</cp:coreProperties>
</file>