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6월\"/>
    </mc:Choice>
  </mc:AlternateContent>
  <xr:revisionPtr revIDLastSave="0" documentId="13_ncr:1_{AE84AB55-1E9E-4501-820B-B73221CFCCE7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<sst xmlns="http://schemas.openxmlformats.org/spreadsheetml/2006/main" count="203" uniqueCount="187">
  <si>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</si>
  <si>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</si>
  <si>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</si>
  <si>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</si>
  <si>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</si>
  <si>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</si>
  <si>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</si>
  <si>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</si>
  <si>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</si>
  <si>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</si>
  <si>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</si>
  <si>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</si>
  <si>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</si>
  <si>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</si>
  <si>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</si>
  <si>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</si>
  <si>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</si>
  <si>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</si>
  <si>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</si>
  <si>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</si>
  <si>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</si>
  <si>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</si>
  <si>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</si>
  <si>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</si>
  <si>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</si>
  <si>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</si>
  <si>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</si>
  <si>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</si>
  <si>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</si>
  <si>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</si>
  <si>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</si>
  <si>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</si>
  <si>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</si>
  <si>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</si>
  <si>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</si>
  <si>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</si>
  <si>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</si>
  <si>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</si>
  <si>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</si>
  <si>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</si>
  <si>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</si>
  <si>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</si>
  <si>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</si>
  <si>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</si>
  <si>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</si>
  <si>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</si>
  <si>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</si>
  <si>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</si>
  <si>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</si>
  <si>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</si>
  <si>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</si>
  <si>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</si>
  <si>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</si>
  <si>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</si>
  <si>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</si>
  <si>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</si>
  <si>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</si>
  <si>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</si>
  <si>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</si>
  <si>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</si>
  <si>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</si>
  <si>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</si>
  <si>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</si>
  <si>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</si>
  <si>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</si>
  <si>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</si>
  <si>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</si>
  <si>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</si>
  <si>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</si>
  <si>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</si>
  <si>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</si>
  <si>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</si>
  <si>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</si>
  <si>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</si>
  <si>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</si>
  <si>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</si>
  <si>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</si>
  <si>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</si>
  <si>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</si>
  <si>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</si>
  <si>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</si>
  <si>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</si>
  <si>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</si>
  <si>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</si>
  <si>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</si>
  <si>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</si>
  <si>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</si>
  <si>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</si>
  <si>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</si>
  <si>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</si>
  <si>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</si>
  <si>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</si>
  <si>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</si>
  <si>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</si>
  <si>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</si>
  <si>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</si>
  <si>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</si>
  <si>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</si>
  <si>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</si>
  <si>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</si>
  <si>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</si>
  <si>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</si>
  <si>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</si>
  <si>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</si>
  <si>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</si>
  <si>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</si>
  <si>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</si>
  <si>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</si>
  <si>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</si>
  <si>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</si>
  <si>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</si>
  <si>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</si>
  <si>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</si>
  <si>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</si>
  <si>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</si>
  <si>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</si>
  <si>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</si>
  <si>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</si>
  <si>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</si>
  <si>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</si>
  <si>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</si>
  <si>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</si>
  <si>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</si>
  <si>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</si>
  <si>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</si>
  <si>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</si>
  <si>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</si>
  <si>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</si>
  <si>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</si>
  <si>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</si>
  <si>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</si>
  <si>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</si>
  <si>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</si>
  <si>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</si>
  <si>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</si>
  <si>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</si>
  <si>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</si>
  <si>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</si>
  <si>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</si>
  <si>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</si>
  <si>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</si>
  <si>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</si>
  <si>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</si>
  <si>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</si>
  <si>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</si>
  <si>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</si>
  <si>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</si>
  <si>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</si>
  <si>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</si>
  <si>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</si>
  <si>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</si>
  <si>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</si>
  <si>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</si>
  <si>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</si>
  <si>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</si>
  <si>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</si>
  <si>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</si>
  <si>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</si>
  <si>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</si>
  <si>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</si>
  <si>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</si>
  <si>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</si>
  <si>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</si>
  <si>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</si>
  <si>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</si>
  <si>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</si>
  <si>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</si>
  <si>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</si>
  <si>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</si>
  <si>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</si>
  <si>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</si>
  <si>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</si>
  <si>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</si>
  <si>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</si>
  <si>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</si>
  <si>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</si>
  <si>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</si>
  <si>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</si>
  <si>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R</t>
    <phoneticPr fontId="3" type="noConversion"/>
  </si>
  <si>
    <t>허정환</t>
    <phoneticPr fontId="3" type="noConversion"/>
  </si>
  <si>
    <t>N</t>
    <phoneticPr fontId="3" type="noConversion"/>
  </si>
  <si>
    <t>ALL</t>
    <phoneticPr fontId="3" type="noConversion"/>
  </si>
  <si>
    <t>TMT</t>
    <phoneticPr fontId="3" type="noConversion"/>
  </si>
  <si>
    <t>1. 월령 40% 이하로 방풍막 제거</t>
    <phoneticPr fontId="3" type="noConversion"/>
  </si>
  <si>
    <t>22;16</t>
    <phoneticPr fontId="3" type="noConversion"/>
  </si>
  <si>
    <t>C_006805-006815</t>
    <phoneticPr fontId="3" type="noConversion"/>
  </si>
  <si>
    <t>1. [23:03-10:20] 구름에 의한 관측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</si>
</sst>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E83" sqref="E83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0" t="s">
        <v>0</v>
      </c>
      <c r="C2" s="1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1">
        <v>46190</v>
      </c>
      <c r="D3" s="112"/>
      <c r="E3" s="1"/>
      <c r="F3" s="1"/>
      <c r="G3" s="1"/>
      <c r="H3" s="1"/>
      <c r="I3" s="1"/>
      <c r="J3" s="1"/>
      <c r="K3" s="62" t="s">
        <v>2</v>
      </c>
      <c r="L3" s="113">
        <f>(P31-(P32+P33))/P31*100</f>
        <v>3.6984352773826439</v>
      </c>
      <c r="M3" s="113"/>
      <c r="N3" s="62" t="s">
        <v>3</v>
      </c>
      <c r="O3" s="113">
        <f>(P31-P33)/P31*100</f>
        <v>100</v>
      </c>
      <c r="P3" s="113"/>
    </row>
    <row r="4" spans="2:16" ht="14.25" customHeight="1" x14ac:dyDescent="0.45">
      <c r="B4" s="30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0" t="s">
        <v>7</v>
      </c>
      <c r="C7" s="1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0.94236111111111109</v>
      </c>
      <c r="D9" s="7"/>
      <c r="E9" s="7">
        <v>15.8</v>
      </c>
      <c r="F9" s="7">
        <v>10</v>
      </c>
      <c r="G9" s="32" t="s">
        <v>180</v>
      </c>
      <c r="H9" s="7">
        <v>2.6</v>
      </c>
      <c r="I9" s="32">
        <v>3.9</v>
      </c>
      <c r="J9" s="8">
        <f>IF(L9, 1, 0) + IF(M9, 2, 0) + IF(N9, 4, 0) + IF(O9, 8, 0) + IF(P9, 16, 0)</f>
        <v>8</v>
      </c>
      <c r="K9" s="9" t="b">
        <v>0</v>
      </c>
      <c r="L9" s="9" t="b">
        <v>0</v>
      </c>
      <c r="M9" s="9" t="b">
        <v>0</v>
      </c>
      <c r="N9" s="9" t="b">
        <v>0</v>
      </c>
      <c r="O9" s="9" t="b">
        <v>1</v>
      </c>
      <c r="P9" s="9" t="b">
        <v>0</v>
      </c>
    </row>
    <row r="10" spans="2:16" ht="14.25" customHeight="1" x14ac:dyDescent="0.45">
      <c r="B10" s="31" t="s">
        <v>23</v>
      </c>
      <c r="C10" s="24">
        <v>0.19583333333333333</v>
      </c>
      <c r="D10" s="7"/>
      <c r="E10" s="7">
        <v>14.7</v>
      </c>
      <c r="F10" s="7">
        <v>11</v>
      </c>
      <c r="G10" s="32" t="s">
        <v>180</v>
      </c>
      <c r="H10" s="7">
        <v>2.7</v>
      </c>
      <c r="I10" s="10"/>
      <c r="J10" s="8">
        <f>IF(L10, 1, 0) + IF(M10, 2, 0) + IF(N10, 4, 0) + IF(O10, 8, 0) + IF(P10, 16, 0)</f>
        <v>8</v>
      </c>
      <c r="K10" s="9" t="b">
        <v>0</v>
      </c>
      <c r="L10" s="9" t="b">
        <v>0</v>
      </c>
      <c r="M10" s="9" t="b">
        <v>0</v>
      </c>
      <c r="N10" s="9" t="b">
        <v>0</v>
      </c>
      <c r="O10" s="9" t="b">
        <v>1</v>
      </c>
      <c r="P10" s="9" t="b">
        <v>0</v>
      </c>
    </row>
    <row r="11" spans="2:16" ht="14.25" customHeight="1" thickBot="1" x14ac:dyDescent="0.5">
      <c r="B11" s="11" t="s">
        <v>24</v>
      </c>
      <c r="C11" s="24">
        <v>0.43055555555555558</v>
      </c>
      <c r="D11" s="12"/>
      <c r="E11" s="12">
        <v>14</v>
      </c>
      <c r="F11" s="12">
        <v>12</v>
      </c>
      <c r="G11" s="32" t="s">
        <v>180</v>
      </c>
      <c r="H11" s="7">
        <v>4.4000000000000004</v>
      </c>
      <c r="I11" s="13"/>
      <c r="J11" s="8">
        <f>IF(L11, 1, 0) + IF(M11, 2, 0) + IF(N11, 4, 0) + IF(O11, 8, 0) + IF(P11, 16, 0)</f>
        <v>8</v>
      </c>
      <c r="K11" s="9" t="b">
        <v>0</v>
      </c>
      <c r="L11" s="9" t="b">
        <v>0</v>
      </c>
      <c r="M11" s="9" t="b">
        <v>0</v>
      </c>
      <c r="N11" s="9" t="b">
        <v>0</v>
      </c>
      <c r="O11" s="9" t="b">
        <v>1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23.488194444444446</v>
      </c>
      <c r="D12" s="16" t="e">
        <f>AVERAGE(D9:D11)</f>
        <v>#DIV/0!</v>
      </c>
      <c r="E12" s="16">
        <f>AVERAGE(E9:E11)</f>
        <v>14.833333333333334</v>
      </c>
      <c r="F12" s="17">
        <f>AVERAGE(F9:F11)</f>
        <v>11</v>
      </c>
      <c r="G12" s="18"/>
      <c r="H12" s="19">
        <f>AVERAGE(H9:H11)</f>
        <v>3.2333333333333338</v>
      </c>
      <c r="I12" s="1"/>
      <c r="J12" s="20">
        <f>AVERAGE(J9:J11)</f>
        <v>8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0" t="s">
        <v>26</v>
      </c>
      <c r="C14" s="1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182</v>
      </c>
      <c r="F16" s="23" t="s">
        <v>181</v>
      </c>
      <c r="G16" s="23"/>
      <c r="H16" s="23"/>
      <c r="I16" s="23"/>
      <c r="J16" s="23"/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0.92569444444444438</v>
      </c>
      <c r="D17" s="24" t="s">
        <v>184</v>
      </c>
      <c r="E17" s="24">
        <v>0.94236111111111109</v>
      </c>
      <c r="F17" s="24">
        <v>0.43055555555555558</v>
      </c>
      <c r="G17" s="24"/>
      <c r="H17" s="24"/>
      <c r="I17" s="24"/>
      <c r="J17" s="24"/>
      <c r="K17" s="24"/>
      <c r="L17" s="24"/>
      <c r="M17" s="24"/>
      <c r="N17" s="24"/>
      <c r="O17" s="24"/>
      <c r="P17" s="24">
        <v>0.43472222222222223</v>
      </c>
    </row>
    <row r="18" spans="2:16" ht="14.15" customHeight="1" x14ac:dyDescent="0.45">
      <c r="B18" s="31" t="s">
        <v>43</v>
      </c>
      <c r="C18" s="23">
        <v>6797</v>
      </c>
      <c r="D18" s="23">
        <v>6798</v>
      </c>
      <c r="E18" s="23">
        <v>6803</v>
      </c>
      <c r="F18" s="23">
        <v>6816</v>
      </c>
      <c r="G18" s="23"/>
      <c r="H18" s="23"/>
      <c r="I18" s="23"/>
      <c r="J18" s="23"/>
      <c r="K18" s="23"/>
      <c r="L18" s="23"/>
      <c r="M18" s="23"/>
      <c r="N18" s="23"/>
      <c r="O18" s="23"/>
      <c r="P18" s="23">
        <v>6821</v>
      </c>
    </row>
    <row r="19" spans="2:16" ht="14.15" customHeight="1" thickBot="1" x14ac:dyDescent="0.5">
      <c r="B19" s="11" t="s">
        <v>44</v>
      </c>
      <c r="C19" s="25"/>
      <c r="D19" s="23">
        <v>6802</v>
      </c>
      <c r="E19" s="23">
        <v>6815</v>
      </c>
      <c r="F19" s="26">
        <v>6820</v>
      </c>
      <c r="G19" s="26"/>
      <c r="H19" s="26"/>
      <c r="I19" s="26"/>
      <c r="J19" s="26"/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13</v>
      </c>
      <c r="F20" s="29">
        <f t="shared" si="0"/>
        <v>5</v>
      </c>
      <c r="G20" s="29" t="str">
        <f t="shared" si="0"/>
        <v/>
      </c>
      <c r="H20" s="29" t="str">
        <f t="shared" si="0"/>
        <v/>
      </c>
      <c r="I20" s="29" t="str">
        <f t="shared" si="0"/>
        <v/>
      </c>
      <c r="J20" s="29" t="str">
        <f t="shared" ref="J20:O20" si="1">IF(ISNUMBER(J18),J19-J18+1,"")</f>
        <v/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19" t="s">
        <v>46</v>
      </c>
      <c r="C22" s="31" t="s">
        <v>22</v>
      </c>
      <c r="D22" s="31" t="s">
        <v>24</v>
      </c>
      <c r="E22" s="31" t="s">
        <v>47</v>
      </c>
      <c r="F22" s="120" t="s">
        <v>48</v>
      </c>
      <c r="G22" s="120"/>
      <c r="H22" s="120"/>
      <c r="I22" s="120"/>
      <c r="J22" s="31" t="s">
        <v>22</v>
      </c>
      <c r="K22" s="31" t="s">
        <v>24</v>
      </c>
      <c r="L22" s="31" t="s">
        <v>47</v>
      </c>
      <c r="M22" s="120" t="s">
        <v>48</v>
      </c>
      <c r="N22" s="120"/>
      <c r="O22" s="120"/>
      <c r="P22" s="120"/>
    </row>
    <row r="23" spans="2:16" ht="13.5" customHeight="1" x14ac:dyDescent="0.45">
      <c r="B23" s="119"/>
      <c r="C23" s="103"/>
      <c r="D23" s="103"/>
      <c r="E23" s="32" t="s">
        <v>172</v>
      </c>
      <c r="F23" s="121"/>
      <c r="G23" s="122"/>
      <c r="H23" s="122"/>
      <c r="I23" s="123"/>
      <c r="J23" s="103"/>
      <c r="K23" s="103"/>
      <c r="L23" s="32" t="s">
        <v>173</v>
      </c>
      <c r="M23" s="118"/>
      <c r="N23" s="118"/>
      <c r="O23" s="118"/>
      <c r="P23" s="118"/>
    </row>
    <row r="24" spans="2:16" ht="13.5" customHeight="1" x14ac:dyDescent="0.45">
      <c r="B24" s="119"/>
      <c r="C24" s="103"/>
      <c r="D24" s="103"/>
      <c r="E24" s="32" t="s">
        <v>174</v>
      </c>
      <c r="F24" s="121"/>
      <c r="G24" s="122"/>
      <c r="H24" s="122"/>
      <c r="I24" s="123"/>
      <c r="J24" s="103"/>
      <c r="K24" s="103"/>
      <c r="L24" s="32" t="s">
        <v>175</v>
      </c>
      <c r="M24" s="118"/>
      <c r="N24" s="118"/>
      <c r="O24" s="118"/>
      <c r="P24" s="118"/>
    </row>
    <row r="25" spans="2:16" ht="13.5" customHeight="1" x14ac:dyDescent="0.45">
      <c r="B25" s="119"/>
      <c r="C25" s="103"/>
      <c r="D25" s="103"/>
      <c r="E25" s="32" t="s">
        <v>178</v>
      </c>
      <c r="F25" s="121"/>
      <c r="G25" s="122"/>
      <c r="H25" s="122"/>
      <c r="I25" s="123"/>
      <c r="J25" s="103"/>
      <c r="K25" s="103"/>
      <c r="L25" s="32" t="s">
        <v>174</v>
      </c>
      <c r="M25" s="118"/>
      <c r="N25" s="118"/>
      <c r="O25" s="118"/>
      <c r="P25" s="118"/>
    </row>
    <row r="26" spans="2:16" ht="13.5" customHeight="1" x14ac:dyDescent="0.45">
      <c r="B26" s="119"/>
      <c r="C26" s="103"/>
      <c r="D26" s="103"/>
      <c r="E26" s="32" t="s">
        <v>173</v>
      </c>
      <c r="F26" s="121"/>
      <c r="G26" s="122"/>
      <c r="H26" s="122"/>
      <c r="I26" s="123"/>
      <c r="J26" s="103"/>
      <c r="K26" s="103"/>
      <c r="L26" s="32" t="s">
        <v>172</v>
      </c>
      <c r="M26" s="118"/>
      <c r="N26" s="118"/>
      <c r="O26" s="118"/>
      <c r="P26" s="11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0" t="s">
        <v>49</v>
      </c>
      <c r="C28" s="110"/>
      <c r="D28" s="1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0.39374999999999999</v>
      </c>
      <c r="D30" s="39">
        <v>4.3750000000000004E-2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0.45833333333333331</v>
      </c>
    </row>
    <row r="31" spans="2:16" ht="14.15" customHeight="1" x14ac:dyDescent="0.45">
      <c r="B31" s="33" t="s">
        <v>164</v>
      </c>
      <c r="C31" s="43">
        <v>0.39374999999999999</v>
      </c>
      <c r="D31" s="6">
        <v>4.3750000000000004E-2</v>
      </c>
      <c r="E31" s="6"/>
      <c r="F31" s="6"/>
      <c r="G31" s="6"/>
      <c r="H31" s="6"/>
      <c r="I31" s="6"/>
      <c r="J31" s="6">
        <v>2.0833333333333332E-2</v>
      </c>
      <c r="K31" s="6">
        <v>2.9861111111111113E-2</v>
      </c>
      <c r="L31" s="6"/>
      <c r="M31" s="6"/>
      <c r="N31" s="6"/>
      <c r="O31" s="44"/>
      <c r="P31" s="42">
        <f>SUM(C31:N31)</f>
        <v>0.48819444444444443</v>
      </c>
    </row>
    <row r="32" spans="2:16" ht="14.15" customHeight="1" x14ac:dyDescent="0.45">
      <c r="B32" s="33" t="s">
        <v>64</v>
      </c>
      <c r="C32" s="45">
        <v>0.39374999999999999</v>
      </c>
      <c r="D32" s="46">
        <v>4.3750000000000004E-2</v>
      </c>
      <c r="E32" s="46"/>
      <c r="F32" s="46"/>
      <c r="G32" s="46"/>
      <c r="H32" s="46"/>
      <c r="I32" s="46"/>
      <c r="J32" s="46">
        <v>2.0833333333333332E-2</v>
      </c>
      <c r="K32" s="46">
        <v>1.1805555555555555E-2</v>
      </c>
      <c r="L32" s="46"/>
      <c r="M32" s="46"/>
      <c r="N32" s="46"/>
      <c r="O32" s="47"/>
      <c r="P32" s="42">
        <f>SUM(C32:N32)</f>
        <v>0.47013888888888888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</v>
      </c>
      <c r="D34" s="97">
        <f t="shared" ref="D34:M34" si="2">D31-D32-D33</f>
        <v>0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0</v>
      </c>
      <c r="K34" s="97">
        <f t="shared" si="2"/>
        <v>1.8055555555555557E-2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1.8055555555555547E-2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4" t="s">
        <v>66</v>
      </c>
      <c r="C36" s="132" t="s">
        <v>185</v>
      </c>
      <c r="D36" s="133"/>
      <c r="E36" s="132"/>
      <c r="F36" s="133"/>
      <c r="G36" s="132"/>
      <c r="H36" s="133"/>
      <c r="I36" s="132"/>
      <c r="J36" s="133"/>
      <c r="K36" s="132"/>
      <c r="L36" s="133"/>
      <c r="M36" s="132"/>
      <c r="N36" s="133"/>
      <c r="O36" s="132"/>
      <c r="P36" s="133"/>
    </row>
    <row r="37" spans="2:16" ht="18" customHeight="1" x14ac:dyDescent="0.45">
      <c r="B37" s="145"/>
      <c r="C37" s="132"/>
      <c r="D37" s="133"/>
      <c r="E37" s="134"/>
      <c r="F37" s="134"/>
      <c r="G37" s="132"/>
      <c r="H37" s="133"/>
      <c r="I37" s="135"/>
      <c r="J37" s="134"/>
      <c r="K37" s="134"/>
      <c r="L37" s="134"/>
      <c r="M37" s="134"/>
      <c r="N37" s="134"/>
      <c r="O37" s="134"/>
      <c r="P37" s="134"/>
    </row>
    <row r="38" spans="2:16" ht="18" customHeight="1" x14ac:dyDescent="0.45">
      <c r="B38" s="145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</row>
    <row r="39" spans="2:16" ht="18" customHeight="1" x14ac:dyDescent="0.45">
      <c r="B39" s="145"/>
      <c r="C39" s="134"/>
      <c r="D39" s="134"/>
      <c r="E39" s="134"/>
      <c r="F39" s="134"/>
      <c r="G39" s="134"/>
      <c r="H39" s="134"/>
      <c r="I39" s="135"/>
      <c r="J39" s="134"/>
      <c r="K39" s="134"/>
      <c r="L39" s="134"/>
      <c r="M39" s="134"/>
      <c r="N39" s="134"/>
      <c r="O39" s="134"/>
      <c r="P39" s="134"/>
    </row>
    <row r="40" spans="2:16" ht="18" customHeight="1" x14ac:dyDescent="0.45">
      <c r="B40" s="145"/>
      <c r="C40" s="134"/>
      <c r="D40" s="134"/>
      <c r="E40" s="134"/>
      <c r="F40" s="134"/>
      <c r="G40" s="135"/>
      <c r="H40" s="134"/>
      <c r="I40" s="134"/>
      <c r="J40" s="134"/>
      <c r="K40" s="134"/>
      <c r="L40" s="134"/>
      <c r="M40" s="134"/>
      <c r="N40" s="134"/>
      <c r="O40" s="134"/>
      <c r="P40" s="134"/>
    </row>
    <row r="41" spans="2:16" ht="18" customHeight="1" x14ac:dyDescent="0.45">
      <c r="B41" s="14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6" t="s">
        <v>67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14.15" customHeight="1" x14ac:dyDescent="0.45">
      <c r="B44" s="139" t="s">
        <v>186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5" customHeight="1" x14ac:dyDescent="0.45">
      <c r="B45" s="139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42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42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43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60"/>
      <c r="C52" s="161"/>
      <c r="D52" s="140"/>
      <c r="E52" s="140"/>
      <c r="F52" s="140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5" customHeight="1" thickTop="1" thickBot="1" x14ac:dyDescent="0.5">
      <c r="B53" s="124" t="s">
        <v>166</v>
      </c>
      <c r="C53" s="125"/>
      <c r="D53" s="100">
        <v>0.86</v>
      </c>
      <c r="E53" s="100"/>
      <c r="F53" s="100"/>
      <c r="G53" s="125"/>
      <c r="H53" s="125"/>
      <c r="I53" s="125"/>
      <c r="J53" s="125"/>
      <c r="K53" s="125"/>
      <c r="L53" s="125"/>
      <c r="M53" s="125"/>
      <c r="N53" s="125"/>
      <c r="O53" s="125"/>
      <c r="P53" s="126"/>
    </row>
    <row r="54" spans="2:16" ht="14.15" customHeight="1" thickTop="1" thickBot="1" x14ac:dyDescent="0.5">
      <c r="B54" s="127" t="s">
        <v>176</v>
      </c>
      <c r="C54" s="128"/>
      <c r="D54" s="128"/>
      <c r="E54" s="129"/>
      <c r="F54" s="100">
        <v>558</v>
      </c>
      <c r="G54" s="130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45"/>
    <row r="56" spans="2:16" ht="17.25" customHeight="1" x14ac:dyDescent="0.45">
      <c r="B56" s="147" t="s">
        <v>68</v>
      </c>
      <c r="C56" s="14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49999999999999" customHeight="1" x14ac:dyDescent="0.4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49999999999999" customHeight="1" x14ac:dyDescent="0.45">
      <c r="B59" s="163" t="s">
        <v>75</v>
      </c>
      <c r="C59" s="164"/>
      <c r="D59" s="54" t="b">
        <v>1</v>
      </c>
      <c r="E59" s="163" t="s">
        <v>76</v>
      </c>
      <c r="F59" s="164"/>
      <c r="G59" s="54" t="b">
        <v>1</v>
      </c>
      <c r="H59" s="165" t="s">
        <v>77</v>
      </c>
      <c r="I59" s="164"/>
      <c r="J59" s="54" t="b">
        <v>1</v>
      </c>
      <c r="K59" s="165" t="s">
        <v>78</v>
      </c>
      <c r="L59" s="164"/>
      <c r="M59" s="54" t="b">
        <v>1</v>
      </c>
      <c r="N59" s="166" t="s">
        <v>79</v>
      </c>
      <c r="O59" s="164"/>
      <c r="P59" s="54" t="b">
        <v>1</v>
      </c>
    </row>
    <row r="60" spans="2:16" ht="20.149999999999999" customHeight="1" x14ac:dyDescent="0.45">
      <c r="B60" s="163" t="s">
        <v>80</v>
      </c>
      <c r="C60" s="164"/>
      <c r="D60" s="54" t="b">
        <v>1</v>
      </c>
      <c r="E60" s="163" t="s">
        <v>81</v>
      </c>
      <c r="F60" s="164"/>
      <c r="G60" s="54" t="b">
        <v>1</v>
      </c>
      <c r="H60" s="165" t="s">
        <v>82</v>
      </c>
      <c r="I60" s="164"/>
      <c r="J60" s="54" t="b">
        <v>1</v>
      </c>
      <c r="K60" s="165" t="s">
        <v>83</v>
      </c>
      <c r="L60" s="164"/>
      <c r="M60" s="54" t="b">
        <v>1</v>
      </c>
      <c r="N60" s="166" t="s">
        <v>84</v>
      </c>
      <c r="O60" s="164"/>
      <c r="P60" s="54" t="b">
        <v>1</v>
      </c>
    </row>
    <row r="61" spans="2:16" ht="20.149999999999999" customHeight="1" x14ac:dyDescent="0.45">
      <c r="B61" s="163" t="s">
        <v>85</v>
      </c>
      <c r="C61" s="164"/>
      <c r="D61" s="54" t="b">
        <v>1</v>
      </c>
      <c r="E61" s="163" t="s">
        <v>86</v>
      </c>
      <c r="F61" s="164"/>
      <c r="G61" s="54" t="b">
        <v>1</v>
      </c>
      <c r="H61" s="165" t="s">
        <v>87</v>
      </c>
      <c r="I61" s="164"/>
      <c r="J61" s="54" t="b">
        <v>1</v>
      </c>
      <c r="K61" s="165" t="s">
        <v>88</v>
      </c>
      <c r="L61" s="164"/>
      <c r="M61" s="54" t="b">
        <v>1</v>
      </c>
      <c r="N61" s="166" t="s">
        <v>89</v>
      </c>
      <c r="O61" s="164"/>
      <c r="P61" s="54" t="b">
        <v>1</v>
      </c>
    </row>
    <row r="62" spans="2:16" ht="20.149999999999999" customHeight="1" x14ac:dyDescent="0.45">
      <c r="B62" s="165" t="s">
        <v>87</v>
      </c>
      <c r="C62" s="164"/>
      <c r="D62" s="54" t="b">
        <v>1</v>
      </c>
      <c r="E62" s="163" t="s">
        <v>90</v>
      </c>
      <c r="F62" s="164"/>
      <c r="G62" s="54" t="b">
        <v>1</v>
      </c>
      <c r="H62" s="165" t="s">
        <v>91</v>
      </c>
      <c r="I62" s="164"/>
      <c r="J62" s="54" t="b">
        <v>0</v>
      </c>
      <c r="K62" s="165" t="s">
        <v>92</v>
      </c>
      <c r="L62" s="164"/>
      <c r="M62" s="54" t="b">
        <v>1</v>
      </c>
      <c r="N62" s="166" t="s">
        <v>82</v>
      </c>
      <c r="O62" s="164"/>
      <c r="P62" s="54" t="b">
        <v>1</v>
      </c>
    </row>
    <row r="63" spans="2:16" ht="20.149999999999999" customHeight="1" x14ac:dyDescent="0.45">
      <c r="B63" s="165" t="s">
        <v>93</v>
      </c>
      <c r="C63" s="164"/>
      <c r="D63" s="54" t="b">
        <v>1</v>
      </c>
      <c r="E63" s="163" t="s">
        <v>94</v>
      </c>
      <c r="F63" s="164"/>
      <c r="G63" s="54" t="b">
        <v>1</v>
      </c>
      <c r="H63" s="64"/>
      <c r="I63" s="65"/>
      <c r="J63" s="66"/>
      <c r="K63" s="165" t="s">
        <v>95</v>
      </c>
      <c r="L63" s="164"/>
      <c r="M63" s="54" t="b">
        <v>1</v>
      </c>
      <c r="N63" s="166" t="s">
        <v>162</v>
      </c>
      <c r="O63" s="164"/>
      <c r="P63" s="54" t="b">
        <v>1</v>
      </c>
    </row>
    <row r="64" spans="2:16" ht="20.149999999999999" customHeight="1" x14ac:dyDescent="0.45">
      <c r="B64" s="165" t="s">
        <v>96</v>
      </c>
      <c r="C64" s="164"/>
      <c r="D64" s="54" t="b">
        <v>0</v>
      </c>
      <c r="E64" s="163" t="s">
        <v>97</v>
      </c>
      <c r="F64" s="164"/>
      <c r="G64" s="54" t="b">
        <v>1</v>
      </c>
      <c r="H64" s="67"/>
      <c r="I64" s="68"/>
      <c r="J64" s="69"/>
      <c r="K64" s="172" t="s">
        <v>98</v>
      </c>
      <c r="L64" s="173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3" t="s">
        <v>161</v>
      </c>
      <c r="F65" s="164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0" t="s">
        <v>104</v>
      </c>
      <c r="C69" s="110"/>
      <c r="D69"/>
      <c r="E69"/>
      <c r="F69" s="168" t="s">
        <v>105</v>
      </c>
      <c r="G69" s="170" t="s">
        <v>106</v>
      </c>
      <c r="H69"/>
      <c r="I69" s="110" t="s">
        <v>107</v>
      </c>
      <c r="J69" s="110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7"/>
      <c r="C70" s="167"/>
      <c r="D70" s="78"/>
      <c r="E70" s="79"/>
      <c r="F70" s="169"/>
      <c r="G70" s="171"/>
      <c r="H70" s="80"/>
      <c r="I70" s="167"/>
      <c r="J70" s="16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-163</v>
      </c>
      <c r="D72" s="56">
        <v>-164</v>
      </c>
      <c r="E72" s="90" t="s">
        <v>117</v>
      </c>
      <c r="F72" s="56">
        <v>16.8</v>
      </c>
      <c r="G72" s="56">
        <v>18.399999999999999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-164.8</v>
      </c>
      <c r="D73" s="56">
        <v>-168.7</v>
      </c>
      <c r="E73" s="92" t="s">
        <v>121</v>
      </c>
      <c r="F73" s="57">
        <v>11.6</v>
      </c>
      <c r="G73" s="57">
        <v>13.8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-190.9</v>
      </c>
      <c r="D74" s="56">
        <v>-191.2</v>
      </c>
      <c r="E74" s="92" t="s">
        <v>126</v>
      </c>
      <c r="F74" s="58">
        <v>10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-108.7</v>
      </c>
      <c r="D75" s="56">
        <v>-111.2</v>
      </c>
      <c r="E75" s="92" t="s">
        <v>131</v>
      </c>
      <c r="F75" s="58">
        <v>20</v>
      </c>
      <c r="G75" s="58">
        <v>25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27.2</v>
      </c>
      <c r="D76" s="56">
        <v>27.1</v>
      </c>
      <c r="E76" s="92" t="s">
        <v>136</v>
      </c>
      <c r="F76" s="58">
        <v>10</v>
      </c>
      <c r="G76" s="58">
        <v>10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23.2</v>
      </c>
      <c r="D77" s="56">
        <v>23.1</v>
      </c>
      <c r="E77" s="92" t="s">
        <v>141</v>
      </c>
      <c r="F77" s="58">
        <v>240</v>
      </c>
      <c r="G77" s="58">
        <v>245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21.3</v>
      </c>
      <c r="D78" s="56">
        <v>21.2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19.899999999999999</v>
      </c>
      <c r="D79" s="56">
        <v>19.899999999999999</v>
      </c>
      <c r="E79" s="90" t="s">
        <v>151</v>
      </c>
      <c r="F79" s="56">
        <v>15.8</v>
      </c>
      <c r="G79" s="56">
        <v>15.2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1.13E-4</v>
      </c>
      <c r="D80" s="60">
        <v>1.05E-4</v>
      </c>
      <c r="E80" s="92" t="s">
        <v>156</v>
      </c>
      <c r="F80" s="57">
        <v>10</v>
      </c>
      <c r="G80" s="57">
        <v>14.9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4" t="s">
        <v>160</v>
      </c>
      <c r="C84" s="114"/>
    </row>
    <row r="85" spans="2:16" ht="15" customHeight="1" x14ac:dyDescent="0.45">
      <c r="B85" s="115" t="s">
        <v>183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7"/>
    </row>
    <row r="86" spans="2:16" ht="15" customHeight="1" x14ac:dyDescent="0.45">
      <c r="B86" s="104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6"/>
    </row>
    <row r="87" spans="2:16" ht="15" customHeight="1" x14ac:dyDescent="0.45">
      <c r="B87" s="104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6"/>
    </row>
    <row r="88" spans="2:16" ht="15" customHeight="1" x14ac:dyDescent="0.45">
      <c r="B88" s="104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6"/>
    </row>
    <row r="89" spans="2:16" ht="15" customHeight="1" x14ac:dyDescent="0.45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6"/>
    </row>
    <row r="90" spans="2:16" ht="15" customHeight="1" x14ac:dyDescent="0.45">
      <c r="B90" s="104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</row>
    <row r="91" spans="2:16" ht="15" customHeight="1" x14ac:dyDescent="0.45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2:16" ht="15" customHeight="1" x14ac:dyDescent="0.45"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6"/>
    </row>
    <row r="93" spans="2:16" ht="15" customHeight="1" x14ac:dyDescent="0.45">
      <c r="B93" s="104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6"/>
    </row>
    <row r="94" spans="2:16" ht="15" customHeight="1" x14ac:dyDescent="0.45">
      <c r="B94" s="104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6"/>
    </row>
    <row r="95" spans="2:16" ht="15" customHeight="1" x14ac:dyDescent="0.45"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6"/>
    </row>
    <row r="96" spans="2:16" ht="15" customHeight="1" x14ac:dyDescent="0.45"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</row>
    <row r="97" spans="2:16" ht="15" customHeight="1" x14ac:dyDescent="0.45">
      <c r="B97" s="104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6"/>
    </row>
    <row r="98" spans="2:16" ht="15" customHeight="1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6"/>
    </row>
    <row r="99" spans="2:16" ht="15" customHeight="1" x14ac:dyDescent="0.45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2026-06-17T10:34:22Z</dcterms:modified>
</cp:coreProperties>
</file>