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6월\"/>
    </mc:Choice>
  </mc:AlternateContent>
  <xr:revisionPtr revIDLastSave="0" documentId="13_ncr:1_{B5E1722C-636B-4960-8C80-17CB05F9F9A5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<sst xmlns="http://schemas.openxmlformats.org/spreadsheetml/2006/main" count="211" uniqueCount="197">
  <si>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</si>
  <si>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</si>
  <si>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</si>
  <si>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</si>
  <si>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</si>
  <si>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</si>
  <si>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</si>
  <si>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</si>
  <si>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</si>
  <si>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</si>
  <si>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</si>
  <si>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</si>
  <si>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</si>
  <si>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</si>
  <si>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</si>
  <si>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</si>
  <si>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</si>
  <si>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</si>
  <si>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</si>
  <si>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</si>
  <si>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</si>
  <si>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</si>
  <si>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</si>
  <si>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</si>
  <si>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</si>
  <si>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</si>
  <si>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</si>
  <si>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</si>
  <si>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</si>
  <si>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</si>
  <si>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</si>
  <si>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</si>
  <si>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</si>
  <si>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</si>
  <si>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</si>
  <si>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</si>
  <si>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</si>
  <si>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</si>
  <si>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</si>
  <si>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</si>
  <si>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</si>
  <si>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</si>
  <si>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</si>
  <si>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</si>
  <si>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</si>
  <si>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</si>
  <si>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</si>
  <si>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</si>
  <si>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</si>
  <si>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</si>
  <si>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</si>
  <si>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</si>
  <si>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</si>
  <si>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</si>
  <si>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</si>
  <si>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</si>
  <si>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</si>
  <si>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</si>
  <si>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</si>
  <si>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</si>
  <si>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</si>
  <si>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</si>
  <si>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</si>
  <si>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</si>
  <si>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</si>
  <si>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</si>
  <si>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</si>
  <si>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</si>
  <si>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</si>
  <si>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</si>
  <si>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</si>
  <si>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</si>
  <si>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</si>
  <si>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</si>
  <si>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</si>
  <si>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</si>
  <si>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</si>
  <si>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</si>
  <si>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</si>
  <si>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</si>
  <si>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</si>
  <si>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</si>
  <si>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</si>
  <si>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</si>
  <si>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</si>
  <si>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</si>
  <si>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</si>
  <si>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</si>
  <si>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</si>
  <si>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</si>
  <si>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</si>
  <si>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</si>
  <si>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</si>
  <si>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</si>
  <si>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</si>
  <si>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</si>
  <si>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</si>
  <si>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</si>
  <si>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</si>
  <si>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</si>
  <si>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</si>
  <si>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</si>
  <si>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</si>
  <si>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</si>
  <si>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</si>
  <si>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</si>
  <si>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</si>
  <si>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</si>
  <si>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</si>
  <si>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</si>
  <si>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</si>
  <si>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</si>
  <si>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</si>
  <si>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</si>
  <si>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</si>
  <si>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</si>
  <si>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</si>
  <si>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</si>
  <si>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</si>
  <si>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</si>
  <si>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</si>
  <si>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</si>
  <si>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</si>
  <si>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</si>
  <si>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</si>
  <si>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</si>
  <si>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</si>
  <si>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</si>
  <si>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</si>
  <si>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</si>
  <si>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</si>
  <si>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</si>
  <si>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</si>
  <si>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</si>
  <si>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</si>
  <si>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</si>
  <si>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</si>
  <si>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</si>
  <si>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</si>
  <si>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</si>
  <si>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</si>
  <si>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</si>
  <si>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</si>
  <si>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</si>
  <si>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</si>
  <si>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</si>
  <si>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</si>
  <si>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</si>
  <si>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</si>
  <si>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</si>
  <si>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</si>
  <si>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</si>
  <si>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</si>
  <si>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</si>
  <si>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</si>
  <si>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</si>
  <si>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</si>
  <si>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</si>
  <si>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</si>
  <si>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</si>
  <si>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</si>
  <si>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</si>
  <si>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</si>
  <si>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</si>
  <si>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</si>
  <si>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</si>
  <si>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</si>
  <si>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</si>
  <si>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</si>
  <si>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</si>
  <si>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</si>
  <si>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</si>
  <si>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</si>
  <si>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</si>
  <si>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</si>
  <si>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</si>
  <si>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</si>
  <si>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</si>
  <si>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</si>
  <si>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허정환</t>
    <phoneticPr fontId="3" type="noConversion"/>
  </si>
  <si>
    <t>N</t>
    <phoneticPr fontId="3" type="noConversion"/>
  </si>
  <si>
    <t xml:space="preserve"> </t>
    <phoneticPr fontId="3" type="noConversion"/>
  </si>
  <si>
    <t>NW</t>
    <phoneticPr fontId="3" type="noConversion"/>
  </si>
  <si>
    <t>ALL</t>
    <phoneticPr fontId="3" type="noConversion"/>
  </si>
  <si>
    <t>24.2.</t>
    <phoneticPr fontId="3" type="noConversion"/>
  </si>
  <si>
    <t>BLG</t>
    <phoneticPr fontId="3" type="noConversion"/>
  </si>
  <si>
    <t>1. 월령 40% 이하로 방풍막 제거</t>
    <phoneticPr fontId="3" type="noConversion"/>
  </si>
  <si>
    <t>M_004974-004975:M</t>
    <phoneticPr fontId="3" type="noConversion"/>
  </si>
  <si>
    <t>2. [00:47] Aux. control 프로그램 종료 됨.</t>
    <phoneticPr fontId="3" type="noConversion"/>
  </si>
  <si>
    <t>M_005027-005028:N</t>
    <phoneticPr fontId="3" type="noConversion"/>
  </si>
  <si>
    <t>M_005034-005035:K</t>
    <phoneticPr fontId="3" type="noConversion"/>
  </si>
  <si>
    <t>1. [22:46-00:33] 구름에 의한 관측 대기</t>
    <phoneticPr fontId="3" type="noConversion"/>
  </si>
  <si>
    <t>3. [03:49] Aux. control 프로그램 종료 됨.</t>
    <phoneticPr fontId="3" type="noConversion"/>
  </si>
  <si>
    <t>4. [05:11] Aux. control 프로그램 종료 됨.</t>
    <phoneticPr fontId="3" type="noConversion"/>
  </si>
  <si>
    <t>5. [05:45] Aux. control 프로그램 종료 됨.</t>
    <phoneticPr fontId="3" type="noConversion"/>
  </si>
  <si>
    <t>C_004973-005173</t>
    <phoneticPr fontId="3" type="noConversion"/>
  </si>
  <si>
    <t>2. [07:37-10:26] 구름에 의한 관측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</si>
</sst>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K17" sqref="K17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46182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60.571428571428562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0.94861111111111107</v>
      </c>
      <c r="D9" s="7"/>
      <c r="E9" s="7"/>
      <c r="F9" s="7"/>
      <c r="G9" s="32"/>
      <c r="H9" s="7"/>
      <c r="I9" s="32">
        <v>36.799999999999997</v>
      </c>
      <c r="J9" s="8">
        <f>IF(L9, 1, 0) + IF(M9, 2, 0) + IF(N9, 4, 0) + IF(O9, 8, 0) + IF(P9, 16, 0)</f>
        <v>8</v>
      </c>
      <c r="K9" s="9" t="b">
        <v>0</v>
      </c>
      <c r="L9" s="9" t="b">
        <v>0</v>
      </c>
      <c r="M9" s="9" t="b">
        <v>0</v>
      </c>
      <c r="N9" s="9" t="b">
        <v>0</v>
      </c>
      <c r="O9" s="9" t="b">
        <v>1</v>
      </c>
      <c r="P9" s="9" t="b">
        <v>0</v>
      </c>
    </row>
    <row r="10" spans="2:16" ht="14.25" customHeight="1" x14ac:dyDescent="0.45">
      <c r="B10" s="31" t="s">
        <v>23</v>
      </c>
      <c r="C10" s="24">
        <v>0.17152777777777775</v>
      </c>
      <c r="D10" s="7">
        <v>1.4</v>
      </c>
      <c r="E10" s="7">
        <v>10</v>
      </c>
      <c r="F10" s="7">
        <v>23</v>
      </c>
      <c r="G10" s="32" t="s">
        <v>180</v>
      </c>
      <c r="H10" s="7">
        <v>5.2</v>
      </c>
      <c r="I10" s="10"/>
      <c r="J10" s="8">
        <f>IF(L10, 1, 0) + IF(M10, 2, 0) + IF(N10, 4, 0) + IF(O10, 8, 0) + IF(P10, 16, 0)</f>
        <v>8</v>
      </c>
      <c r="K10" s="9" t="b">
        <v>0</v>
      </c>
      <c r="L10" s="9" t="b">
        <v>0</v>
      </c>
      <c r="M10" s="9" t="b">
        <v>0</v>
      </c>
      <c r="N10" s="9" t="b">
        <v>0</v>
      </c>
      <c r="O10" s="9" t="b">
        <v>1</v>
      </c>
      <c r="P10" s="9" t="b">
        <v>0</v>
      </c>
    </row>
    <row r="11" spans="2:16" ht="14.25" customHeight="1" thickBot="1" x14ac:dyDescent="0.5">
      <c r="B11" s="11" t="s">
        <v>24</v>
      </c>
      <c r="C11" s="24">
        <v>0.43472222222222223</v>
      </c>
      <c r="D11" s="12"/>
      <c r="E11" s="12">
        <v>8</v>
      </c>
      <c r="F11" s="12">
        <v>27</v>
      </c>
      <c r="G11" s="32" t="s">
        <v>182</v>
      </c>
      <c r="H11" s="7">
        <v>3.7</v>
      </c>
      <c r="I11" s="13"/>
      <c r="J11" s="8">
        <f>IF(L11, 1, 0) + IF(M11, 2, 0) + IF(N11, 4, 0) + IF(O11, 8, 0) + IF(P11, 16, 0)</f>
        <v>8</v>
      </c>
      <c r="K11" s="9" t="b">
        <v>0</v>
      </c>
      <c r="L11" s="9" t="b">
        <v>0</v>
      </c>
      <c r="M11" s="9" t="b">
        <v>0</v>
      </c>
      <c r="N11" s="9" t="b">
        <v>0</v>
      </c>
      <c r="O11" s="9" t="b">
        <v>1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23.486111111111111</v>
      </c>
      <c r="D12" s="16">
        <f>AVERAGE(D9:D11)</f>
        <v>1.4</v>
      </c>
      <c r="E12" s="16">
        <f>AVERAGE(E9:E11)</f>
        <v>9</v>
      </c>
      <c r="F12" s="17">
        <f>AVERAGE(F9:F11)</f>
        <v>25</v>
      </c>
      <c r="G12" s="18"/>
      <c r="H12" s="19">
        <f>AVERAGE(H9:H11)</f>
        <v>4.45</v>
      </c>
      <c r="I12" s="1"/>
      <c r="J12" s="20">
        <f>AVERAGE(J9:J11)</f>
        <v>8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185</v>
      </c>
      <c r="F16" s="23" t="s">
        <v>183</v>
      </c>
      <c r="G16" s="23"/>
      <c r="H16" s="23"/>
      <c r="I16" s="23"/>
      <c r="J16" s="23"/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0.90972222222222221</v>
      </c>
      <c r="D17" s="24">
        <v>0.91249999999999998</v>
      </c>
      <c r="E17" s="24">
        <v>2.2916666666666669E-2</v>
      </c>
      <c r="F17" s="24">
        <v>0.43472222222222223</v>
      </c>
      <c r="G17" s="24"/>
      <c r="H17" s="24"/>
      <c r="I17" s="24"/>
      <c r="J17" s="24"/>
      <c r="K17" s="24"/>
      <c r="L17" s="24"/>
      <c r="M17" s="24"/>
      <c r="N17" s="24"/>
      <c r="O17" s="24"/>
      <c r="P17" s="24">
        <v>0.43888888888888888</v>
      </c>
    </row>
    <row r="18" spans="2:16" ht="14.15" customHeight="1" x14ac:dyDescent="0.45">
      <c r="B18" s="31" t="s">
        <v>43</v>
      </c>
      <c r="C18" s="23">
        <v>4964</v>
      </c>
      <c r="D18" s="23">
        <v>4965</v>
      </c>
      <c r="E18" s="23">
        <v>4971</v>
      </c>
      <c r="F18" s="23">
        <v>5174</v>
      </c>
      <c r="G18" s="23"/>
      <c r="H18" s="23"/>
      <c r="I18" s="23"/>
      <c r="J18" s="23"/>
      <c r="K18" s="23"/>
      <c r="L18" s="23"/>
      <c r="M18" s="23"/>
      <c r="N18" s="23"/>
      <c r="O18" s="23"/>
      <c r="P18" s="23">
        <v>5179</v>
      </c>
    </row>
    <row r="19" spans="2:16" ht="14.15" customHeight="1" thickBot="1" x14ac:dyDescent="0.5">
      <c r="B19" s="11" t="s">
        <v>44</v>
      </c>
      <c r="C19" s="25"/>
      <c r="D19" s="23">
        <v>4970</v>
      </c>
      <c r="E19" s="23">
        <v>5173</v>
      </c>
      <c r="F19" s="26">
        <v>5178</v>
      </c>
      <c r="G19" s="26"/>
      <c r="H19" s="23"/>
      <c r="I19" s="26"/>
      <c r="J19" s="26"/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6</v>
      </c>
      <c r="E20" s="29">
        <f t="shared" si="0"/>
        <v>203</v>
      </c>
      <c r="F20" s="29">
        <f t="shared" si="0"/>
        <v>5</v>
      </c>
      <c r="G20" s="29" t="str">
        <f t="shared" si="0"/>
        <v/>
      </c>
      <c r="H20" s="29" t="str">
        <f t="shared" si="0"/>
        <v/>
      </c>
      <c r="I20" s="29" t="str">
        <f t="shared" si="0"/>
        <v/>
      </c>
      <c r="J20" s="29" t="str">
        <f t="shared" ref="J20:O20" si="1">IF(ISNUMBER(J18),J19-J18+1,"")</f>
        <v/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178</v>
      </c>
      <c r="F25" s="121"/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0.38958333333333334</v>
      </c>
      <c r="D30" s="39">
        <v>4.5833333333333337E-2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0.45624999999999999</v>
      </c>
    </row>
    <row r="31" spans="2:16" ht="14.15" customHeight="1" x14ac:dyDescent="0.45">
      <c r="B31" s="33" t="s">
        <v>164</v>
      </c>
      <c r="C31" s="43">
        <v>0.40208333333333335</v>
      </c>
      <c r="D31" s="6">
        <v>3.3333333333333333E-2</v>
      </c>
      <c r="E31" s="6"/>
      <c r="F31" s="6"/>
      <c r="G31" s="6"/>
      <c r="H31" s="6"/>
      <c r="I31" s="6"/>
      <c r="J31" s="6">
        <v>2.0833333333333332E-2</v>
      </c>
      <c r="K31" s="6">
        <v>2.9861111111111113E-2</v>
      </c>
      <c r="L31" s="6"/>
      <c r="M31" s="6"/>
      <c r="N31" s="6"/>
      <c r="O31" s="44"/>
      <c r="P31" s="42">
        <f>SUM(C31:N31)</f>
        <v>0.4861111111111111</v>
      </c>
    </row>
    <row r="32" spans="2:16" ht="14.15" customHeight="1" x14ac:dyDescent="0.45">
      <c r="B32" s="33" t="s">
        <v>64</v>
      </c>
      <c r="C32" s="45">
        <v>0.1076388888888889</v>
      </c>
      <c r="D32" s="46">
        <v>3.3333333333333333E-2</v>
      </c>
      <c r="E32" s="46"/>
      <c r="F32" s="46"/>
      <c r="G32" s="46"/>
      <c r="H32" s="46"/>
      <c r="I32" s="46"/>
      <c r="J32" s="46">
        <v>2.0833333333333332E-2</v>
      </c>
      <c r="K32" s="46">
        <v>2.9861111111111113E-2</v>
      </c>
      <c r="L32" s="46"/>
      <c r="M32" s="46"/>
      <c r="N32" s="46"/>
      <c r="O32" s="47"/>
      <c r="P32" s="42">
        <f>SUM(C32:N32)</f>
        <v>0.19166666666666668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0.29444444444444445</v>
      </c>
      <c r="D34" s="97">
        <f t="shared" ref="D34:M34" si="2">D31-D32-D33</f>
        <v>0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0</v>
      </c>
      <c r="K34" s="97">
        <f t="shared" si="2"/>
        <v>0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0.2944444444444444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195</v>
      </c>
      <c r="D36" s="133"/>
      <c r="E36" s="132" t="s">
        <v>187</v>
      </c>
      <c r="F36" s="133"/>
      <c r="G36" s="132" t="s">
        <v>189</v>
      </c>
      <c r="H36" s="133"/>
      <c r="I36" s="132" t="s">
        <v>190</v>
      </c>
      <c r="J36" s="133"/>
      <c r="K36" s="132"/>
      <c r="L36" s="133"/>
      <c r="M36" s="132"/>
      <c r="N36" s="133"/>
      <c r="O36" s="132"/>
      <c r="P36" s="133"/>
    </row>
    <row r="37" spans="2:16" ht="18" customHeight="1" x14ac:dyDescent="0.45">
      <c r="B37" s="145"/>
      <c r="C37" s="132"/>
      <c r="D37" s="133"/>
      <c r="E37" s="134"/>
      <c r="F37" s="134"/>
      <c r="G37" s="132"/>
      <c r="H37" s="133"/>
      <c r="I37" s="135" t="s">
        <v>181</v>
      </c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191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 t="s">
        <v>196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/>
      <c r="E53" s="100">
        <v>1.1000000000000001</v>
      </c>
      <c r="F53" s="100"/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920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-164</v>
      </c>
      <c r="D72" s="56">
        <v>-165</v>
      </c>
      <c r="E72" s="90" t="s">
        <v>117</v>
      </c>
      <c r="F72" s="56">
        <v>18</v>
      </c>
      <c r="G72" s="56">
        <v>16.600000000000001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-165.9</v>
      </c>
      <c r="D73" s="56">
        <v>-167.3</v>
      </c>
      <c r="E73" s="92" t="s">
        <v>121</v>
      </c>
      <c r="F73" s="57">
        <v>17</v>
      </c>
      <c r="G73" s="57">
        <v>21.5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-191.7</v>
      </c>
      <c r="D74" s="56">
        <v>-192.3</v>
      </c>
      <c r="E74" s="92" t="s">
        <v>126</v>
      </c>
      <c r="F74" s="58">
        <v>10</v>
      </c>
      <c r="G74" s="58">
        <v>15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-111.6</v>
      </c>
      <c r="D75" s="56">
        <v>-113.8</v>
      </c>
      <c r="E75" s="92" t="s">
        <v>131</v>
      </c>
      <c r="F75" s="58">
        <v>20</v>
      </c>
      <c r="G75" s="58">
        <v>25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26.8</v>
      </c>
      <c r="D76" s="56">
        <v>25.7</v>
      </c>
      <c r="E76" s="92" t="s">
        <v>136</v>
      </c>
      <c r="F76" s="58">
        <v>15</v>
      </c>
      <c r="G76" s="58">
        <v>15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23</v>
      </c>
      <c r="D77" s="56">
        <v>21.9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21.1</v>
      </c>
      <c r="D78" s="56">
        <v>20.100000000000001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19.8</v>
      </c>
      <c r="D79" s="56">
        <v>18.8</v>
      </c>
      <c r="E79" s="90" t="s">
        <v>151</v>
      </c>
      <c r="F79" s="56">
        <v>10.5</v>
      </c>
      <c r="G79" s="56">
        <v>11.2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1.1E-4</v>
      </c>
      <c r="D80" s="60">
        <v>1.08E-4</v>
      </c>
      <c r="E80" s="92" t="s">
        <v>156</v>
      </c>
      <c r="F80" s="57" t="s">
        <v>184</v>
      </c>
      <c r="G80" s="57">
        <v>26.5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186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 t="s">
        <v>188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 t="s">
        <v>192</v>
      </c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 t="s">
        <v>193</v>
      </c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 t="s">
        <v>194</v>
      </c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2026-06-09T10:37:50Z</dcterms:modified>
</cp:coreProperties>
</file>